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C DOA\Estadisticas 2020\"/>
    </mc:Choice>
  </mc:AlternateContent>
  <bookViews>
    <workbookView xWindow="0" yWindow="0" windowWidth="28800" windowHeight="11835" tabRatio="724"/>
  </bookViews>
  <sheets>
    <sheet name="CONCENTRADO" sheetId="2567" r:id="rId1"/>
    <sheet name="POR SUBGERENCIA" sheetId="2558" r:id="rId2"/>
    <sheet name="POR GERENCIA" sheetId="12" r:id="rId3"/>
    <sheet name="CENTRO" sheetId="2561" r:id="rId4"/>
    <sheet name="NORESTE" sheetId="2562" r:id="rId5"/>
    <sheet name="NOROESTE" sheetId="2563" r:id="rId6"/>
    <sheet name="SURESTE" sheetId="2566" r:id="rId7"/>
    <sheet name="OCCIDENTE" sheetId="2565" r:id="rId8"/>
  </sheets>
  <externalReferences>
    <externalReference r:id="rId9"/>
  </externalReferences>
  <definedNames>
    <definedName name="_xlnm.Print_Area" localSheetId="3">CENTRO!$D$1:$J$61</definedName>
    <definedName name="_xlnm.Print_Area" localSheetId="0">CONCENTRADO!$A$1:$G$77</definedName>
    <definedName name="_xlnm.Print_Area" localSheetId="4">NORESTE!$D$1:$J$58</definedName>
    <definedName name="_xlnm.Print_Area" localSheetId="5">NOROESTE!$D$1:$J$65</definedName>
    <definedName name="_xlnm.Print_Area" localSheetId="7">OCCIDENTE!$D$1:$J$59</definedName>
    <definedName name="_xlnm.Print_Area" localSheetId="2">'POR GERENCIA'!$C$4:$J$71</definedName>
    <definedName name="_xlnm.Print_Area" localSheetId="1">'POR SUBGERENCIA'!$D$1:$L$73</definedName>
    <definedName name="_xlnm.Print_Area" localSheetId="6">SURESTE!$D$1:$J$63</definedName>
  </definedNames>
  <calcPr calcId="152511"/>
</workbook>
</file>

<file path=xl/calcChain.xml><?xml version="1.0" encoding="utf-8"?>
<calcChain xmlns="http://schemas.openxmlformats.org/spreadsheetml/2006/main">
  <c r="M6" i="2565" l="1"/>
  <c r="N6" i="2565"/>
  <c r="O6" i="2565"/>
  <c r="M7" i="2565"/>
  <c r="O7" i="2565" s="1"/>
  <c r="N7" i="2565"/>
  <c r="M8" i="2565"/>
  <c r="O8" i="2565" s="1"/>
  <c r="N8" i="2565"/>
  <c r="M9" i="2565"/>
  <c r="N9" i="2565"/>
  <c r="O9" i="2565"/>
  <c r="M10" i="2565"/>
  <c r="N10" i="2565"/>
  <c r="O10" i="2565"/>
  <c r="M11" i="2565"/>
  <c r="O11" i="2565" s="1"/>
  <c r="N11" i="2565"/>
  <c r="M12" i="2565"/>
  <c r="O12" i="2565" s="1"/>
  <c r="N12" i="2565"/>
  <c r="M13" i="2565"/>
  <c r="N13" i="2565"/>
  <c r="O13" i="2565"/>
  <c r="M14" i="2565"/>
  <c r="N14" i="2565"/>
  <c r="O14" i="2565"/>
  <c r="M15" i="2565"/>
  <c r="O15" i="2565" s="1"/>
  <c r="N15" i="2565"/>
  <c r="O5" i="2565"/>
  <c r="N5" i="2565"/>
  <c r="M5" i="2565"/>
  <c r="J16" i="2566" l="1"/>
  <c r="J29" i="12"/>
  <c r="J55" i="12"/>
  <c r="J70" i="12" s="1"/>
  <c r="J66" i="12"/>
  <c r="J18" i="2563"/>
  <c r="J13" i="2562"/>
  <c r="J17" i="2561"/>
  <c r="K63" i="2558"/>
  <c r="L63" i="2558" s="1"/>
  <c r="K52" i="2558"/>
  <c r="K49" i="2558"/>
  <c r="L52" i="2558" s="1"/>
  <c r="K40" i="2558"/>
  <c r="L40" i="2558" s="1"/>
  <c r="K32" i="2558"/>
  <c r="K26" i="2558"/>
  <c r="K23" i="2558"/>
  <c r="K17" i="2558"/>
  <c r="K9" i="2558"/>
  <c r="J68" i="12"/>
  <c r="J43" i="12"/>
  <c r="J20" i="12"/>
  <c r="J15" i="2565"/>
  <c r="L26" i="2558" l="1"/>
  <c r="L17" i="2558"/>
  <c r="L67" i="2558"/>
</calcChain>
</file>

<file path=xl/sharedStrings.xml><?xml version="1.0" encoding="utf-8"?>
<sst xmlns="http://schemas.openxmlformats.org/spreadsheetml/2006/main" count="602" uniqueCount="155">
  <si>
    <t>CUN</t>
  </si>
  <si>
    <t>CUU</t>
  </si>
  <si>
    <t>GDL</t>
  </si>
  <si>
    <t>HMO</t>
  </si>
  <si>
    <t>MEX</t>
  </si>
  <si>
    <t>MTY</t>
  </si>
  <si>
    <t>PVR</t>
  </si>
  <si>
    <t>SJD</t>
  </si>
  <si>
    <t>TIJ</t>
  </si>
  <si>
    <t>TLC</t>
  </si>
  <si>
    <t>TOTAL</t>
  </si>
  <si>
    <t>TOTALES POR GERENCIA REGIONAL</t>
  </si>
  <si>
    <t>ESTACION</t>
  </si>
  <si>
    <t>IFR</t>
  </si>
  <si>
    <t>VFR</t>
  </si>
  <si>
    <t>CENTRO</t>
  </si>
  <si>
    <t>ACA</t>
  </si>
  <si>
    <t>ACAPULCO</t>
  </si>
  <si>
    <t>CVA</t>
  </si>
  <si>
    <t>CUERNAVACA</t>
  </si>
  <si>
    <t>HUX</t>
  </si>
  <si>
    <t>HUATULCO</t>
  </si>
  <si>
    <t>MÉXICO</t>
  </si>
  <si>
    <t>OAX</t>
  </si>
  <si>
    <t>OAXACA</t>
  </si>
  <si>
    <t>PAZ</t>
  </si>
  <si>
    <t>POZA RICA</t>
  </si>
  <si>
    <t>PBC</t>
  </si>
  <si>
    <t>PUEBLA</t>
  </si>
  <si>
    <t>PXM</t>
  </si>
  <si>
    <t>PUERTO ESCONDIDO</t>
  </si>
  <si>
    <t>QET</t>
  </si>
  <si>
    <t>QUERETARO</t>
  </si>
  <si>
    <t>TAM</t>
  </si>
  <si>
    <t>TAMPICO</t>
  </si>
  <si>
    <t>TOLUCA</t>
  </si>
  <si>
    <t>VER</t>
  </si>
  <si>
    <t>VERACRUZ</t>
  </si>
  <si>
    <t>ZIH</t>
  </si>
  <si>
    <t>ZIHUATANEJO</t>
  </si>
  <si>
    <t>NORESTE</t>
  </si>
  <si>
    <t>ADN</t>
  </si>
  <si>
    <t>CJS</t>
  </si>
  <si>
    <t>CHIHUAHUA</t>
  </si>
  <si>
    <t>CVM</t>
  </si>
  <si>
    <t>CD. VICTORIA</t>
  </si>
  <si>
    <t>MAM</t>
  </si>
  <si>
    <t>MATAMOROS</t>
  </si>
  <si>
    <t>MONTERREY</t>
  </si>
  <si>
    <t>NLD</t>
  </si>
  <si>
    <t>NUEVO LAREDO</t>
  </si>
  <si>
    <t>REX</t>
  </si>
  <si>
    <t>REYNOSA</t>
  </si>
  <si>
    <t>TRC</t>
  </si>
  <si>
    <t>NOROESTE</t>
  </si>
  <si>
    <t>CEN</t>
  </si>
  <si>
    <t>CSL</t>
  </si>
  <si>
    <t>CABO SAN LUCAS</t>
  </si>
  <si>
    <t>CUL</t>
  </si>
  <si>
    <t>DGO</t>
  </si>
  <si>
    <t>DURANGO</t>
  </si>
  <si>
    <t>GYM</t>
  </si>
  <si>
    <t>GUAYMAS</t>
  </si>
  <si>
    <t>HERMOSILLO</t>
  </si>
  <si>
    <t>LAP</t>
  </si>
  <si>
    <t>LA PAZ</t>
  </si>
  <si>
    <t>LMM</t>
  </si>
  <si>
    <t>LOS MOCHIS</t>
  </si>
  <si>
    <t>LTO</t>
  </si>
  <si>
    <t>LORETO</t>
  </si>
  <si>
    <t>MXL</t>
  </si>
  <si>
    <t>MEXICALI</t>
  </si>
  <si>
    <t>MZT</t>
  </si>
  <si>
    <t>TIJUANA</t>
  </si>
  <si>
    <t>SURESTE</t>
  </si>
  <si>
    <t>CME</t>
  </si>
  <si>
    <t>CPE</t>
  </si>
  <si>
    <t>CAMPECHE</t>
  </si>
  <si>
    <t>CTM</t>
  </si>
  <si>
    <t>CHETUMAL</t>
  </si>
  <si>
    <t>CANCUN</t>
  </si>
  <si>
    <t>CZA</t>
  </si>
  <si>
    <t>CZM</t>
  </si>
  <si>
    <t>COZUMEL</t>
  </si>
  <si>
    <t>MID</t>
  </si>
  <si>
    <t>MÉRIDA</t>
  </si>
  <si>
    <t>MTT</t>
  </si>
  <si>
    <t>TAP</t>
  </si>
  <si>
    <t>TGZ</t>
  </si>
  <si>
    <t>VSA</t>
  </si>
  <si>
    <t>VILLAHERMOSA</t>
  </si>
  <si>
    <t>OCCIDENTE</t>
  </si>
  <si>
    <t>AGU</t>
  </si>
  <si>
    <t>BJX</t>
  </si>
  <si>
    <t>COL</t>
  </si>
  <si>
    <t>COLIMA</t>
  </si>
  <si>
    <t>GUADALAJARA</t>
  </si>
  <si>
    <t>MLM</t>
  </si>
  <si>
    <t>MORELIA</t>
  </si>
  <si>
    <t>PUERTO VALLARTA</t>
  </si>
  <si>
    <t>SLP</t>
  </si>
  <si>
    <t>TNY</t>
  </si>
  <si>
    <t>TEPIC</t>
  </si>
  <si>
    <t>UPN</t>
  </si>
  <si>
    <t>URUAPAN</t>
  </si>
  <si>
    <t>ZCL</t>
  </si>
  <si>
    <t>ZACATECAS</t>
  </si>
  <si>
    <t>ZLO</t>
  </si>
  <si>
    <t>TOTALES POR SUBGERENCIA REGIONAL</t>
  </si>
  <si>
    <t>PPE</t>
  </si>
  <si>
    <t>PUERTO PEÑASCO</t>
  </si>
  <si>
    <t>GERENCIA REGIONAL CENTRO</t>
  </si>
  <si>
    <t>GERENCIA REGIONAL NORESTE</t>
  </si>
  <si>
    <t>GERENCIA REGIONAL NOROESTE</t>
  </si>
  <si>
    <t>GERENCIA REGIONAL SURESTE</t>
  </si>
  <si>
    <t>GERENCIA REGIONAL OCCIDENTE</t>
  </si>
  <si>
    <t>SVL</t>
  </si>
  <si>
    <t>SUBGERENCIA REGIONAL ACAPULCO</t>
  </si>
  <si>
    <t>SUBGERENCIA REGIONAL CHIHUAHUA</t>
  </si>
  <si>
    <t>SUBGERENCIA REGIONAL TIJUANA</t>
  </si>
  <si>
    <t>SUBGERENCIA REGIONAL MERIDA</t>
  </si>
  <si>
    <t>SUBGERENCIA REGIONAL CANCUN</t>
  </si>
  <si>
    <t>SUBGERENCIA REGIONAL NOROESTE                              (SEDE EN MAZATLAN)</t>
  </si>
  <si>
    <t>SUBGERENCIA REGIONAL  CENTRO                                   (SEDE EN LA CD DE MÉXICO)</t>
  </si>
  <si>
    <t xml:space="preserve">Abreviaturas   </t>
  </si>
  <si>
    <t>Reglas de Vuelo por Instrumento</t>
  </si>
  <si>
    <t>Reglas de Vuelo Visual</t>
  </si>
  <si>
    <t>Sobrevuelos Internacionales Centro de Control Mérida</t>
  </si>
  <si>
    <t>CD. JUAREZ</t>
  </si>
  <si>
    <t>TORREON</t>
  </si>
  <si>
    <t>CD. OBREGON</t>
  </si>
  <si>
    <t>CULIACAN</t>
  </si>
  <si>
    <t>MAZATLAN</t>
  </si>
  <si>
    <t>SAN JOSE DEL CABO</t>
  </si>
  <si>
    <t>CD. DEL CARMEN</t>
  </si>
  <si>
    <t>MINATITLAN</t>
  </si>
  <si>
    <t xml:space="preserve">TAPACHULA </t>
  </si>
  <si>
    <t>TUXTLA GUTIERREZ</t>
  </si>
  <si>
    <t>SAN LUIS POTOSI</t>
  </si>
  <si>
    <t>MANZANILLO</t>
  </si>
  <si>
    <t>PQE</t>
  </si>
  <si>
    <t xml:space="preserve">PALENQUE </t>
  </si>
  <si>
    <t>AEROPUERTO DEL NORTE</t>
  </si>
  <si>
    <t>BAJIO (LEON)</t>
  </si>
  <si>
    <t>CHICHEN ITZA</t>
  </si>
  <si>
    <t>AGUASCALIENTES</t>
  </si>
  <si>
    <t xml:space="preserve">ESTADÍSTICA OPERACIONAL POR ESTACIÓN </t>
  </si>
  <si>
    <t xml:space="preserve"> </t>
  </si>
  <si>
    <t xml:space="preserve">MERIDA </t>
  </si>
  <si>
    <t>VFR (Visual Flight Rules o Reglas de Vuelo Visual)</t>
  </si>
  <si>
    <t>IFR (Instrumental Flight Rules o Reglas de Vuelo Instrumentos)</t>
  </si>
  <si>
    <t>SUBGERENCIA REGIONAL OCCIDENTE                                                             (SEDE EN GUADALAJARA)</t>
  </si>
  <si>
    <t>SUBGERENCIA REGIONAL NORESTE                                                     (SEDE EN MONTERREY)</t>
  </si>
  <si>
    <t>Ene -Dic 2020</t>
  </si>
  <si>
    <t xml:space="preserve"> ENERO A 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</si>
</sst>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mmmm/yy"/>
  </numFmts>
  <fonts count="13" x14ac:knownFonts="1">
    <font>
      <sz val="10"/>
      <name val="Arial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9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/>
    <xf numFmtId="3" fontId="1" fillId="0" borderId="0" xfId="0" applyNumberFormat="1" applyFont="1"/>
    <xf numFmtId="3" fontId="3" fillId="0" borderId="1" xfId="0" applyNumberFormat="1" applyFont="1" applyBorder="1" applyAlignment="1">
      <alignment horizontal="center"/>
    </xf>
    <xf numFmtId="10" fontId="1" fillId="0" borderId="0" xfId="0" applyNumberFormat="1" applyFont="1"/>
    <xf numFmtId="3" fontId="3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3" fillId="2" borderId="2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right"/>
    </xf>
    <xf numFmtId="3" fontId="1" fillId="0" borderId="3" xfId="0" applyNumberFormat="1" applyFont="1" applyBorder="1"/>
    <xf numFmtId="2" fontId="1" fillId="0" borderId="0" xfId="0" applyNumberFormat="1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0" fontId="3" fillId="3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left"/>
    </xf>
    <xf numFmtId="0" fontId="1" fillId="9" borderId="0" xfId="0" applyFont="1" applyFill="1"/>
    <xf numFmtId="0" fontId="3" fillId="9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left"/>
    </xf>
    <xf numFmtId="3" fontId="3" fillId="10" borderId="2" xfId="0" applyNumberFormat="1" applyFont="1" applyFill="1" applyBorder="1" applyAlignment="1">
      <alignment horizontal="center"/>
    </xf>
    <xf numFmtId="3" fontId="1" fillId="9" borderId="3" xfId="0" applyNumberFormat="1" applyFont="1" applyFill="1" applyBorder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3" fontId="3" fillId="9" borderId="0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/>
    <xf numFmtId="3" fontId="3" fillId="0" borderId="13" xfId="0" applyNumberFormat="1" applyFont="1" applyBorder="1"/>
    <xf numFmtId="0" fontId="3" fillId="9" borderId="0" xfId="0" applyFont="1" applyFill="1"/>
    <xf numFmtId="0" fontId="1" fillId="0" borderId="0" xfId="0" applyFont="1" applyAlignment="1">
      <alignment horizontal="left"/>
    </xf>
    <xf numFmtId="3" fontId="1" fillId="9" borderId="4" xfId="0" applyNumberFormat="1" applyFont="1" applyFill="1" applyBorder="1"/>
    <xf numFmtId="3" fontId="1" fillId="9" borderId="5" xfId="0" applyNumberFormat="1" applyFont="1" applyFill="1" applyBorder="1"/>
    <xf numFmtId="3" fontId="1" fillId="9" borderId="6" xfId="0" applyNumberFormat="1" applyFont="1" applyFill="1" applyBorder="1"/>
    <xf numFmtId="3" fontId="1" fillId="9" borderId="7" xfId="0" applyNumberFormat="1" applyFont="1" applyFill="1" applyBorder="1"/>
    <xf numFmtId="3" fontId="1" fillId="9" borderId="8" xfId="0" applyNumberFormat="1" applyFont="1" applyFill="1" applyBorder="1"/>
    <xf numFmtId="3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/>
    <xf numFmtId="3" fontId="4" fillId="9" borderId="3" xfId="0" applyNumberFormat="1" applyFont="1" applyFill="1" applyBorder="1"/>
    <xf numFmtId="3" fontId="4" fillId="0" borderId="0" xfId="0" applyNumberFormat="1" applyFont="1" applyBorder="1"/>
    <xf numFmtId="3" fontId="4" fillId="11" borderId="3" xfId="0" applyNumberFormat="1" applyFont="1" applyFill="1" applyBorder="1"/>
    <xf numFmtId="0" fontId="1" fillId="0" borderId="0" xfId="0" applyFont="1" applyFill="1"/>
    <xf numFmtId="3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/>
    <xf numFmtId="3" fontId="4" fillId="9" borderId="4" xfId="0" applyNumberFormat="1" applyFont="1" applyFill="1" applyBorder="1"/>
    <xf numFmtId="3" fontId="4" fillId="9" borderId="5" xfId="0" applyNumberFormat="1" applyFont="1" applyFill="1" applyBorder="1"/>
    <xf numFmtId="3" fontId="4" fillId="9" borderId="6" xfId="0" applyNumberFormat="1" applyFont="1" applyFill="1" applyBorder="1"/>
    <xf numFmtId="3" fontId="4" fillId="0" borderId="7" xfId="0" applyNumberFormat="1" applyFont="1" applyBorder="1" applyAlignment="1">
      <alignment horizontal="center"/>
    </xf>
    <xf numFmtId="3" fontId="4" fillId="0" borderId="7" xfId="0" applyNumberFormat="1" applyFont="1" applyBorder="1"/>
    <xf numFmtId="3" fontId="4" fillId="9" borderId="7" xfId="0" applyNumberFormat="1" applyFont="1" applyFill="1" applyBorder="1"/>
    <xf numFmtId="3" fontId="4" fillId="9" borderId="8" xfId="0" applyNumberFormat="1" applyFont="1" applyFill="1" applyBorder="1"/>
    <xf numFmtId="3" fontId="4" fillId="11" borderId="9" xfId="0" applyNumberFormat="1" applyFont="1" applyFill="1" applyBorder="1" applyAlignment="1">
      <alignment horizontal="center"/>
    </xf>
    <xf numFmtId="3" fontId="4" fillId="11" borderId="4" xfId="0" applyNumberFormat="1" applyFont="1" applyFill="1" applyBorder="1"/>
    <xf numFmtId="3" fontId="4" fillId="11" borderId="5" xfId="0" applyNumberFormat="1" applyFont="1" applyFill="1" applyBorder="1"/>
    <xf numFmtId="3" fontId="4" fillId="11" borderId="10" xfId="0" applyNumberFormat="1" applyFont="1" applyFill="1" applyBorder="1" applyAlignment="1">
      <alignment horizontal="center"/>
    </xf>
    <xf numFmtId="3" fontId="4" fillId="11" borderId="6" xfId="0" applyNumberFormat="1" applyFont="1" applyFill="1" applyBorder="1"/>
    <xf numFmtId="3" fontId="4" fillId="11" borderId="11" xfId="0" applyNumberFormat="1" applyFont="1" applyFill="1" applyBorder="1" applyAlignment="1">
      <alignment horizontal="center"/>
    </xf>
    <xf numFmtId="3" fontId="4" fillId="11" borderId="7" xfId="0" applyNumberFormat="1" applyFont="1" applyFill="1" applyBorder="1"/>
    <xf numFmtId="3" fontId="4" fillId="11" borderId="8" xfId="0" applyNumberFormat="1" applyFont="1" applyFill="1" applyBorder="1"/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1" fillId="0" borderId="0" xfId="0" applyNumberFormat="1" applyFont="1" applyBorder="1"/>
    <xf numFmtId="0" fontId="3" fillId="12" borderId="4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left"/>
    </xf>
    <xf numFmtId="0" fontId="3" fillId="12" borderId="3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left"/>
    </xf>
    <xf numFmtId="0" fontId="3" fillId="12" borderId="7" xfId="0" applyFont="1" applyFill="1" applyBorder="1" applyAlignment="1">
      <alignment horizontal="center"/>
    </xf>
    <xf numFmtId="0" fontId="3" fillId="12" borderId="7" xfId="0" applyFont="1" applyFill="1" applyBorder="1" applyAlignment="1">
      <alignment horizontal="left"/>
    </xf>
    <xf numFmtId="0" fontId="3" fillId="13" borderId="4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left"/>
    </xf>
    <xf numFmtId="0" fontId="3" fillId="13" borderId="3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left"/>
    </xf>
    <xf numFmtId="0" fontId="3" fillId="13" borderId="7" xfId="0" applyFont="1" applyFill="1" applyBorder="1" applyAlignment="1">
      <alignment horizontal="center"/>
    </xf>
    <xf numFmtId="0" fontId="3" fillId="13" borderId="7" xfId="0" applyFont="1" applyFill="1" applyBorder="1" applyAlignment="1">
      <alignment horizontal="left"/>
    </xf>
    <xf numFmtId="3" fontId="5" fillId="0" borderId="0" xfId="0" applyNumberFormat="1" applyFont="1" applyBorder="1"/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3" fontId="1" fillId="9" borderId="15" xfId="0" applyNumberFormat="1" applyFont="1" applyFill="1" applyBorder="1"/>
    <xf numFmtId="3" fontId="1" fillId="9" borderId="16" xfId="0" applyNumberFormat="1" applyFont="1" applyFill="1" applyBorder="1"/>
    <xf numFmtId="3" fontId="4" fillId="0" borderId="0" xfId="0" applyNumberFormat="1" applyFont="1" applyBorder="1" applyAlignment="1">
      <alignment horizontal="center"/>
    </xf>
    <xf numFmtId="3" fontId="4" fillId="9" borderId="0" xfId="0" applyNumberFormat="1" applyFont="1" applyFill="1" applyBorder="1"/>
    <xf numFmtId="3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3" fontId="6" fillId="9" borderId="0" xfId="0" applyNumberFormat="1" applyFont="1" applyFill="1" applyBorder="1"/>
    <xf numFmtId="3" fontId="8" fillId="14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9" borderId="3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left"/>
    </xf>
    <xf numFmtId="3" fontId="1" fillId="9" borderId="17" xfId="0" applyNumberFormat="1" applyFont="1" applyFill="1" applyBorder="1"/>
    <xf numFmtId="3" fontId="0" fillId="0" borderId="0" xfId="0" applyNumberFormat="1"/>
    <xf numFmtId="3" fontId="1" fillId="14" borderId="3" xfId="0" applyNumberFormat="1" applyFont="1" applyFill="1" applyBorder="1"/>
    <xf numFmtId="3" fontId="3" fillId="14" borderId="3" xfId="0" applyNumberFormat="1" applyFont="1" applyFill="1" applyBorder="1"/>
    <xf numFmtId="0" fontId="11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3" fillId="0" borderId="1" xfId="0" applyNumberFormat="1" applyFont="1" applyBorder="1"/>
    <xf numFmtId="3" fontId="1" fillId="11" borderId="9" xfId="0" applyNumberFormat="1" applyFont="1" applyFill="1" applyBorder="1" applyAlignment="1">
      <alignment horizontal="center"/>
    </xf>
    <xf numFmtId="3" fontId="1" fillId="11" borderId="4" xfId="0" applyNumberFormat="1" applyFont="1" applyFill="1" applyBorder="1"/>
    <xf numFmtId="3" fontId="1" fillId="11" borderId="5" xfId="0" applyNumberFormat="1" applyFont="1" applyFill="1" applyBorder="1"/>
    <xf numFmtId="3" fontId="1" fillId="0" borderId="18" xfId="0" applyNumberFormat="1" applyFont="1" applyBorder="1"/>
    <xf numFmtId="3" fontId="1" fillId="11" borderId="10" xfId="0" applyNumberFormat="1" applyFont="1" applyFill="1" applyBorder="1" applyAlignment="1">
      <alignment horizontal="center"/>
    </xf>
    <xf numFmtId="3" fontId="1" fillId="11" borderId="3" xfId="0" applyNumberFormat="1" applyFont="1" applyFill="1" applyBorder="1"/>
    <xf numFmtId="3" fontId="1" fillId="11" borderId="6" xfId="0" applyNumberFormat="1" applyFont="1" applyFill="1" applyBorder="1"/>
    <xf numFmtId="3" fontId="1" fillId="11" borderId="11" xfId="0" applyNumberFormat="1" applyFont="1" applyFill="1" applyBorder="1" applyAlignment="1">
      <alignment horizontal="center"/>
    </xf>
    <xf numFmtId="3" fontId="1" fillId="11" borderId="7" xfId="0" applyNumberFormat="1" applyFont="1" applyFill="1" applyBorder="1"/>
    <xf numFmtId="3" fontId="1" fillId="11" borderId="8" xfId="0" applyNumberFormat="1" applyFont="1" applyFill="1" applyBorder="1"/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/>
    <xf numFmtId="0" fontId="1" fillId="9" borderId="9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left"/>
    </xf>
    <xf numFmtId="0" fontId="1" fillId="9" borderId="10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11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15" borderId="19" xfId="0" applyFont="1" applyFill="1" applyBorder="1" applyAlignment="1">
      <alignment horizontal="center" vertical="center" wrapText="1"/>
    </xf>
    <xf numFmtId="0" fontId="7" fillId="15" borderId="20" xfId="0" applyFont="1" applyFill="1" applyBorder="1" applyAlignment="1">
      <alignment horizontal="center" vertical="center" wrapText="1"/>
    </xf>
    <xf numFmtId="0" fontId="7" fillId="15" borderId="21" xfId="0" applyFont="1" applyFill="1" applyBorder="1" applyAlignment="1">
      <alignment horizontal="center" vertical="center" wrapText="1"/>
    </xf>
    <xf numFmtId="3" fontId="8" fillId="14" borderId="19" xfId="0" applyNumberFormat="1" applyFont="1" applyFill="1" applyBorder="1" applyAlignment="1">
      <alignment horizontal="center" vertical="center" wrapText="1"/>
    </xf>
    <xf numFmtId="3" fontId="8" fillId="14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7" borderId="25" xfId="0" applyFont="1" applyFill="1" applyBorder="1" applyAlignment="1">
      <alignment horizontal="center" vertical="center" textRotation="90" wrapText="1"/>
    </xf>
    <xf numFmtId="0" fontId="3" fillId="7" borderId="26" xfId="0" applyFont="1" applyFill="1" applyBorder="1" applyAlignment="1">
      <alignment horizontal="center" vertical="center" textRotation="90" wrapText="1"/>
    </xf>
    <xf numFmtId="0" fontId="3" fillId="7" borderId="27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3" borderId="22" xfId="0" applyFont="1" applyFill="1" applyBorder="1" applyAlignment="1">
      <alignment horizontal="center" vertical="center" textRotation="90" wrapText="1"/>
    </xf>
    <xf numFmtId="0" fontId="3" fillId="3" borderId="23" xfId="0" applyFont="1" applyFill="1" applyBorder="1" applyAlignment="1">
      <alignment horizontal="center" vertical="center" textRotation="90" wrapText="1"/>
    </xf>
    <xf numFmtId="0" fontId="3" fillId="3" borderId="24" xfId="0" applyFont="1" applyFill="1" applyBorder="1" applyAlignment="1">
      <alignment horizontal="center" vertical="center" textRotation="90" wrapText="1"/>
    </xf>
    <xf numFmtId="0" fontId="3" fillId="4" borderId="25" xfId="0" applyFont="1" applyFill="1" applyBorder="1" applyAlignment="1">
      <alignment horizontal="center" vertical="center" textRotation="90" wrapText="1"/>
    </xf>
    <xf numFmtId="0" fontId="3" fillId="4" borderId="26" xfId="0" applyFont="1" applyFill="1" applyBorder="1" applyAlignment="1">
      <alignment horizontal="center" vertical="center" textRotation="90" wrapText="1"/>
    </xf>
    <xf numFmtId="0" fontId="3" fillId="4" borderId="27" xfId="0" applyFont="1" applyFill="1" applyBorder="1" applyAlignment="1">
      <alignment horizontal="center" vertical="center" textRotation="90" wrapText="1"/>
    </xf>
    <xf numFmtId="0" fontId="3" fillId="6" borderId="25" xfId="0" applyFont="1" applyFill="1" applyBorder="1" applyAlignment="1">
      <alignment horizontal="center" vertical="center" textRotation="90" wrapText="1"/>
    </xf>
    <xf numFmtId="0" fontId="3" fillId="6" borderId="26" xfId="0" applyFont="1" applyFill="1" applyBorder="1" applyAlignment="1">
      <alignment horizontal="center" vertical="center" textRotation="90" wrapText="1"/>
    </xf>
    <xf numFmtId="0" fontId="3" fillId="6" borderId="27" xfId="0" applyFont="1" applyFill="1" applyBorder="1" applyAlignment="1">
      <alignment horizontal="center" vertical="center" textRotation="90" wrapText="1"/>
    </xf>
    <xf numFmtId="0" fontId="3" fillId="5" borderId="25" xfId="0" applyFont="1" applyFill="1" applyBorder="1" applyAlignment="1">
      <alignment horizontal="center" vertical="center" textRotation="90" wrapText="1"/>
    </xf>
    <xf numFmtId="0" fontId="3" fillId="5" borderId="26" xfId="0" applyFont="1" applyFill="1" applyBorder="1" applyAlignment="1">
      <alignment horizontal="center" vertical="center" textRotation="90" wrapText="1"/>
    </xf>
    <xf numFmtId="0" fontId="3" fillId="5" borderId="27" xfId="0" applyFont="1" applyFill="1" applyBorder="1" applyAlignment="1">
      <alignment horizontal="center" vertical="center" textRotation="90" wrapText="1"/>
    </xf>
    <xf numFmtId="0" fontId="3" fillId="2" borderId="25" xfId="0" applyFont="1" applyFill="1" applyBorder="1" applyAlignment="1">
      <alignment horizontal="center" vertical="center" textRotation="90" wrapText="1"/>
    </xf>
    <xf numFmtId="0" fontId="3" fillId="2" borderId="26" xfId="0" applyFont="1" applyFill="1" applyBorder="1" applyAlignment="1">
      <alignment horizontal="center" vertical="center" textRotation="90" wrapText="1"/>
    </xf>
    <xf numFmtId="0" fontId="3" fillId="2" borderId="27" xfId="0" applyFont="1" applyFill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center" vertical="center" textRotation="255" wrapText="1"/>
    </xf>
    <xf numFmtId="0" fontId="3" fillId="12" borderId="25" xfId="0" applyFont="1" applyFill="1" applyBorder="1" applyAlignment="1">
      <alignment horizontal="center" vertical="center" textRotation="90" wrapText="1"/>
    </xf>
    <xf numFmtId="0" fontId="3" fillId="12" borderId="26" xfId="0" applyFont="1" applyFill="1" applyBorder="1" applyAlignment="1">
      <alignment horizontal="center" vertical="center" textRotation="90" wrapText="1"/>
    </xf>
    <xf numFmtId="0" fontId="3" fillId="12" borderId="27" xfId="0" applyFont="1" applyFill="1" applyBorder="1" applyAlignment="1">
      <alignment horizontal="center" vertical="center" textRotation="90" wrapText="1"/>
    </xf>
    <xf numFmtId="0" fontId="3" fillId="13" borderId="25" xfId="0" applyFont="1" applyFill="1" applyBorder="1" applyAlignment="1">
      <alignment horizontal="center" vertical="center" textRotation="90" wrapText="1"/>
    </xf>
    <xf numFmtId="0" fontId="3" fillId="13" borderId="26" xfId="0" applyFont="1" applyFill="1" applyBorder="1" applyAlignment="1">
      <alignment horizontal="center" vertical="center" textRotation="90" wrapText="1"/>
    </xf>
    <xf numFmtId="0" fontId="3" fillId="13" borderId="27" xfId="0" applyFont="1" applyFill="1" applyBorder="1" applyAlignment="1">
      <alignment horizontal="center" vertical="center" textRotation="90" wrapText="1"/>
    </xf>
    <xf numFmtId="0" fontId="3" fillId="7" borderId="22" xfId="0" applyFont="1" applyFill="1" applyBorder="1" applyAlignment="1">
      <alignment horizontal="center" vertical="center" textRotation="90"/>
    </xf>
    <xf numFmtId="0" fontId="3" fillId="7" borderId="23" xfId="0" applyFont="1" applyFill="1" applyBorder="1" applyAlignment="1">
      <alignment horizontal="center" vertical="center" textRotation="90"/>
    </xf>
    <xf numFmtId="0" fontId="3" fillId="7" borderId="24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3" fillId="3" borderId="29" xfId="0" applyFont="1" applyFill="1" applyBorder="1" applyAlignment="1">
      <alignment horizontal="center" vertical="center" textRotation="90"/>
    </xf>
    <xf numFmtId="0" fontId="3" fillId="3" borderId="12" xfId="0" applyFont="1" applyFill="1" applyBorder="1" applyAlignment="1">
      <alignment horizontal="center" vertical="center" textRotation="90"/>
    </xf>
    <xf numFmtId="0" fontId="3" fillId="5" borderId="28" xfId="0" applyFont="1" applyFill="1" applyBorder="1" applyAlignment="1">
      <alignment horizontal="center" vertical="center" textRotation="90"/>
    </xf>
    <xf numFmtId="0" fontId="3" fillId="5" borderId="29" xfId="0" applyFont="1" applyFill="1" applyBorder="1" applyAlignment="1">
      <alignment horizontal="center" vertical="center" textRotation="90"/>
    </xf>
    <xf numFmtId="0" fontId="3" fillId="8" borderId="28" xfId="0" applyFont="1" applyFill="1" applyBorder="1" applyAlignment="1">
      <alignment horizontal="center" vertical="center" textRotation="90"/>
    </xf>
    <xf numFmtId="0" fontId="3" fillId="8" borderId="29" xfId="0" applyFont="1" applyFill="1" applyBorder="1" applyAlignment="1">
      <alignment horizontal="center" vertical="center" textRotation="90"/>
    </xf>
    <xf numFmtId="0" fontId="3" fillId="8" borderId="12" xfId="0" applyFont="1" applyFill="1" applyBorder="1" applyAlignment="1">
      <alignment horizontal="center" vertical="center" textRotation="90"/>
    </xf>
    <xf numFmtId="0" fontId="3" fillId="4" borderId="23" xfId="0" applyFont="1" applyFill="1" applyBorder="1" applyAlignment="1">
      <alignment horizontal="center" vertical="center" textRotation="90"/>
    </xf>
    <xf numFmtId="0" fontId="3" fillId="4" borderId="24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textRotation="90"/>
    </xf>
    <xf numFmtId="0" fontId="3" fillId="5" borderId="30" xfId="0" applyFont="1" applyFill="1" applyBorder="1" applyAlignment="1">
      <alignment horizontal="center" vertical="center" textRotation="90"/>
    </xf>
    <xf numFmtId="0" fontId="3" fillId="8" borderId="30" xfId="0" applyFont="1" applyFill="1" applyBorder="1" applyAlignment="1">
      <alignment horizontal="center" vertical="center" textRotation="90"/>
    </xf>
    <xf numFmtId="0" fontId="3" fillId="16" borderId="31" xfId="0" applyFont="1" applyFill="1" applyBorder="1" applyAlignment="1">
      <alignment horizontal="center" vertical="center" textRotation="90"/>
    </xf>
    <xf numFmtId="0" fontId="3" fillId="7" borderId="30" xfId="0" applyFont="1" applyFill="1" applyBorder="1" applyAlignment="1">
      <alignment horizontal="center" vertical="center" textRotation="90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GERENCIA REGIONAL CENTRO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 - Dic 2020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4375010531091021"/>
          <c:y val="3.296723685401393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9140625"/>
          <c:y val="0.18406618097820035"/>
          <c:w val="0.767578125"/>
          <c:h val="0.68681410812761323"/>
        </c:manualLayout>
      </c:layout>
      <c:bar3DChart>
        <c:barDir val="col"/>
        <c:grouping val="stacked"/>
        <c:varyColors val="0"/>
        <c:ser>
          <c:idx val="0"/>
          <c:order val="0"/>
          <c:tx>
            <c:v>IFR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CENTRO!$E$5:$E$17</c:f>
              <c:strCache>
                <c:ptCount val="13"/>
                <c:pt idx="0">
                  <c:v>MEX</c:v>
                </c:pt>
                <c:pt idx="1">
                  <c:v>TLC</c:v>
                </c:pt>
                <c:pt idx="2">
                  <c:v>QET</c:v>
                </c:pt>
                <c:pt idx="3">
                  <c:v>PBC</c:v>
                </c:pt>
                <c:pt idx="4">
                  <c:v>ACA</c:v>
                </c:pt>
                <c:pt idx="5">
                  <c:v>VER</c:v>
                </c:pt>
                <c:pt idx="6">
                  <c:v>CVA</c:v>
                </c:pt>
                <c:pt idx="7">
                  <c:v>OAX</c:v>
                </c:pt>
                <c:pt idx="8">
                  <c:v>TAM</c:v>
                </c:pt>
                <c:pt idx="9">
                  <c:v>ZIH</c:v>
                </c:pt>
                <c:pt idx="10">
                  <c:v>HUX</c:v>
                </c:pt>
                <c:pt idx="11">
                  <c:v>PXM</c:v>
                </c:pt>
                <c:pt idx="12">
                  <c:v>PAZ</c:v>
                </c:pt>
              </c:strCache>
            </c:strRef>
          </c:cat>
          <c:val>
            <c:numRef>
              <c:f>CENTRO!$G$5:$G$17</c:f>
              <c:numCache>
                <c:formatCode>#,##0</c:formatCode>
                <c:ptCount val="13"/>
                <c:pt idx="0">
                  <c:v>234370</c:v>
                </c:pt>
                <c:pt idx="1">
                  <c:v>49134</c:v>
                </c:pt>
                <c:pt idx="2">
                  <c:v>22610</c:v>
                </c:pt>
                <c:pt idx="3">
                  <c:v>6039</c:v>
                </c:pt>
                <c:pt idx="4">
                  <c:v>13494</c:v>
                </c:pt>
                <c:pt idx="5">
                  <c:v>12415</c:v>
                </c:pt>
                <c:pt idx="6">
                  <c:v>1753</c:v>
                </c:pt>
                <c:pt idx="7">
                  <c:v>9545</c:v>
                </c:pt>
                <c:pt idx="8">
                  <c:v>7141</c:v>
                </c:pt>
                <c:pt idx="9">
                  <c:v>8184</c:v>
                </c:pt>
                <c:pt idx="10">
                  <c:v>4069</c:v>
                </c:pt>
                <c:pt idx="11">
                  <c:v>3522</c:v>
                </c:pt>
                <c:pt idx="12">
                  <c:v>522</c:v>
                </c:pt>
              </c:numCache>
            </c:numRef>
          </c:val>
        </c:ser>
        <c:ser>
          <c:idx val="1"/>
          <c:order val="1"/>
          <c:tx>
            <c:v>VFR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CENTRO!$E$5:$E$17</c:f>
              <c:strCache>
                <c:ptCount val="13"/>
                <c:pt idx="0">
                  <c:v>MEX</c:v>
                </c:pt>
                <c:pt idx="1">
                  <c:v>TLC</c:v>
                </c:pt>
                <c:pt idx="2">
                  <c:v>QET</c:v>
                </c:pt>
                <c:pt idx="3">
                  <c:v>PBC</c:v>
                </c:pt>
                <c:pt idx="4">
                  <c:v>ACA</c:v>
                </c:pt>
                <c:pt idx="5">
                  <c:v>VER</c:v>
                </c:pt>
                <c:pt idx="6">
                  <c:v>CVA</c:v>
                </c:pt>
                <c:pt idx="7">
                  <c:v>OAX</c:v>
                </c:pt>
                <c:pt idx="8">
                  <c:v>TAM</c:v>
                </c:pt>
                <c:pt idx="9">
                  <c:v>ZIH</c:v>
                </c:pt>
                <c:pt idx="10">
                  <c:v>HUX</c:v>
                </c:pt>
                <c:pt idx="11">
                  <c:v>PXM</c:v>
                </c:pt>
                <c:pt idx="12">
                  <c:v>PAZ</c:v>
                </c:pt>
              </c:strCache>
            </c:strRef>
          </c:cat>
          <c:val>
            <c:numRef>
              <c:f>CENTRO!$H$5:$H$17</c:f>
              <c:numCache>
                <c:formatCode>#,##0</c:formatCode>
                <c:ptCount val="13"/>
                <c:pt idx="0">
                  <c:v>28255</c:v>
                </c:pt>
                <c:pt idx="1">
                  <c:v>8855</c:v>
                </c:pt>
                <c:pt idx="2">
                  <c:v>23139</c:v>
                </c:pt>
                <c:pt idx="3">
                  <c:v>10378</c:v>
                </c:pt>
                <c:pt idx="4">
                  <c:v>7224</c:v>
                </c:pt>
                <c:pt idx="5">
                  <c:v>3166</c:v>
                </c:pt>
                <c:pt idx="6">
                  <c:v>23241</c:v>
                </c:pt>
                <c:pt idx="7">
                  <c:v>3664</c:v>
                </c:pt>
                <c:pt idx="8">
                  <c:v>3790</c:v>
                </c:pt>
                <c:pt idx="9">
                  <c:v>2651</c:v>
                </c:pt>
                <c:pt idx="10">
                  <c:v>1228</c:v>
                </c:pt>
                <c:pt idx="11">
                  <c:v>3103</c:v>
                </c:pt>
                <c:pt idx="12">
                  <c:v>1347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6258824"/>
        <c:axId val="486256864"/>
        <c:axId val="0"/>
      </c:bar3DChart>
      <c:catAx>
        <c:axId val="486258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48625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6256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486258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4567901234567898E-2"/>
          <c:y val="3.4482758620689655E-2"/>
          <c:w val="0.21975360487346488"/>
          <c:h val="6.8965517241379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89503741593075"/>
          <c:y val="0.27000087890911101"/>
          <c:w val="0.68616115025194602"/>
          <c:h val="0.4633348415847707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8239035482875631E-2"/>
                  <c:y val="2.562438834970299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1214042588431456E-2"/>
                  <c:y val="2.048530509163486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8093725808347831E-2"/>
                  <c:y val="0.1243604249620816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141670435459561E-2"/>
                  <c:y val="5.87921435054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7857436509263518E-2"/>
                  <c:y val="-1.286990179323462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2212853283195646E-2"/>
                  <c:y val="-9.140505813005066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9763650997259124E-2"/>
                  <c:y val="-0.143619863433626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6100513633086868E-2"/>
                  <c:y val="-0.1366648979168327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6420146304206188E-2"/>
                  <c:y val="-0.12933021901212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8912925143470531E-2"/>
                  <c:y val="-0.1177781955713147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5887406011548795E-2"/>
                  <c:y val="-0.121980142032179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35087786092429057"/>
                  <c:y val="0.1600005208350287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45419189775199836"/>
                  <c:y val="0.143333799914713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OCCIDENTE!$E$5:$E$15</c:f>
              <c:strCache>
                <c:ptCount val="11"/>
                <c:pt idx="0">
                  <c:v>GDL</c:v>
                </c:pt>
                <c:pt idx="1">
                  <c:v>PVR</c:v>
                </c:pt>
                <c:pt idx="2">
                  <c:v>BJX</c:v>
                </c:pt>
                <c:pt idx="3">
                  <c:v>SLP</c:v>
                </c:pt>
                <c:pt idx="4">
                  <c:v>MLM</c:v>
                </c:pt>
                <c:pt idx="5">
                  <c:v>AGU</c:v>
                </c:pt>
                <c:pt idx="6">
                  <c:v>ZCL</c:v>
                </c:pt>
                <c:pt idx="7">
                  <c:v>COL</c:v>
                </c:pt>
                <c:pt idx="8">
                  <c:v>TNY</c:v>
                </c:pt>
                <c:pt idx="9">
                  <c:v>ZLO</c:v>
                </c:pt>
                <c:pt idx="10">
                  <c:v>UPN</c:v>
                </c:pt>
              </c:strCache>
            </c:strRef>
          </c:cat>
          <c:val>
            <c:numRef>
              <c:f>OCCIDENTE!$I$5:$I$15</c:f>
              <c:numCache>
                <c:formatCode>#,##0</c:formatCode>
                <c:ptCount val="11"/>
                <c:pt idx="0">
                  <c:v>109587</c:v>
                </c:pt>
                <c:pt idx="1">
                  <c:v>40180</c:v>
                </c:pt>
                <c:pt idx="2">
                  <c:v>20748</c:v>
                </c:pt>
                <c:pt idx="3">
                  <c:v>14507</c:v>
                </c:pt>
                <c:pt idx="4">
                  <c:v>14765</c:v>
                </c:pt>
                <c:pt idx="5">
                  <c:v>10628</c:v>
                </c:pt>
                <c:pt idx="6">
                  <c:v>4991</c:v>
                </c:pt>
                <c:pt idx="7">
                  <c:v>5160</c:v>
                </c:pt>
                <c:pt idx="8">
                  <c:v>5874</c:v>
                </c:pt>
                <c:pt idx="9">
                  <c:v>6077</c:v>
                </c:pt>
                <c:pt idx="10">
                  <c:v>4969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 copies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89503741593075"/>
          <c:y val="0.27000087890911101"/>
          <c:w val="0.68616115025194602"/>
          <c:h val="0.4633348415847707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7267994357190387E-2"/>
                  <c:y val="-3.511895402200334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601062581419498E-2"/>
                  <c:y val="8.6361420577199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862993731991853E-2"/>
                  <c:y val="1.36158320235491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6285543815882822E-2"/>
                  <c:y val="1.29353353334161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6375112016814989E-2"/>
                  <c:y val="-9.944067771300005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4205779830438373E-2"/>
                  <c:y val="-0.1260687053991753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2110455599900171E-2"/>
                  <c:y val="-0.1530305588008777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488071520189384E-2"/>
                  <c:y val="-0.1555408818271883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253451891700308E-2"/>
                  <c:y val="-0.1566839040619256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2846292221211734E-2"/>
                  <c:y val="-0.129625264687675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1493276303425035E-2"/>
                  <c:y val="-0.113260031685228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.10708946566864321"/>
                  <c:y val="-0.108646756993213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.16115070801335019"/>
                  <c:y val="-5.930718119694500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CENTRO!$E$5:$E$17</c:f>
              <c:strCache>
                <c:ptCount val="13"/>
                <c:pt idx="0">
                  <c:v>MEX</c:v>
                </c:pt>
                <c:pt idx="1">
                  <c:v>TLC</c:v>
                </c:pt>
                <c:pt idx="2">
                  <c:v>QET</c:v>
                </c:pt>
                <c:pt idx="3">
                  <c:v>PBC</c:v>
                </c:pt>
                <c:pt idx="4">
                  <c:v>ACA</c:v>
                </c:pt>
                <c:pt idx="5">
                  <c:v>VER</c:v>
                </c:pt>
                <c:pt idx="6">
                  <c:v>CVA</c:v>
                </c:pt>
                <c:pt idx="7">
                  <c:v>OAX</c:v>
                </c:pt>
                <c:pt idx="8">
                  <c:v>TAM</c:v>
                </c:pt>
                <c:pt idx="9">
                  <c:v>ZIH</c:v>
                </c:pt>
                <c:pt idx="10">
                  <c:v>HUX</c:v>
                </c:pt>
                <c:pt idx="11">
                  <c:v>PXM</c:v>
                </c:pt>
                <c:pt idx="12">
                  <c:v>PAZ</c:v>
                </c:pt>
              </c:strCache>
            </c:strRef>
          </c:cat>
          <c:val>
            <c:numRef>
              <c:f>CENTRO!$I$5:$I$17</c:f>
              <c:numCache>
                <c:formatCode>#,##0</c:formatCode>
                <c:ptCount val="13"/>
                <c:pt idx="0">
                  <c:v>262625</c:v>
                </c:pt>
                <c:pt idx="1">
                  <c:v>57989</c:v>
                </c:pt>
                <c:pt idx="2">
                  <c:v>45749</c:v>
                </c:pt>
                <c:pt idx="3">
                  <c:v>16417</c:v>
                </c:pt>
                <c:pt idx="4">
                  <c:v>20718</c:v>
                </c:pt>
                <c:pt idx="5">
                  <c:v>15581</c:v>
                </c:pt>
                <c:pt idx="6">
                  <c:v>24994</c:v>
                </c:pt>
                <c:pt idx="7">
                  <c:v>13209</c:v>
                </c:pt>
                <c:pt idx="8">
                  <c:v>10931</c:v>
                </c:pt>
                <c:pt idx="9">
                  <c:v>10835</c:v>
                </c:pt>
                <c:pt idx="10">
                  <c:v>5297</c:v>
                </c:pt>
                <c:pt idx="11">
                  <c:v>6625</c:v>
                </c:pt>
                <c:pt idx="12">
                  <c:v>1869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 copies="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GERENCIA REGIONAL NORESTE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 - Dic 2020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3984374903956677"/>
          <c:y val="3.29670768340269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9140625"/>
          <c:y val="0.17582441168066901"/>
          <c:w val="0.767578125"/>
          <c:h val="0.68681410812761323"/>
        </c:manualLayout>
      </c:layout>
      <c:bar3DChart>
        <c:barDir val="col"/>
        <c:grouping val="stacked"/>
        <c:varyColors val="0"/>
        <c:ser>
          <c:idx val="0"/>
          <c:order val="0"/>
          <c:tx>
            <c:v>IFR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NORESTE!$E$5:$E$13</c:f>
              <c:strCache>
                <c:ptCount val="9"/>
                <c:pt idx="0">
                  <c:v>MTY</c:v>
                </c:pt>
                <c:pt idx="1">
                  <c:v>ADN</c:v>
                </c:pt>
                <c:pt idx="2">
                  <c:v>CUU</c:v>
                </c:pt>
                <c:pt idx="3">
                  <c:v>CJS</c:v>
                </c:pt>
                <c:pt idx="4">
                  <c:v>REX</c:v>
                </c:pt>
                <c:pt idx="5">
                  <c:v>TRC</c:v>
                </c:pt>
                <c:pt idx="6">
                  <c:v>MAM</c:v>
                </c:pt>
                <c:pt idx="7">
                  <c:v>NLD</c:v>
                </c:pt>
                <c:pt idx="8">
                  <c:v>CVM</c:v>
                </c:pt>
              </c:strCache>
            </c:strRef>
          </c:cat>
          <c:val>
            <c:numRef>
              <c:f>NORESTE!$G$5:$G$13</c:f>
              <c:numCache>
                <c:formatCode>#,##0</c:formatCode>
                <c:ptCount val="9"/>
                <c:pt idx="0">
                  <c:v>66569</c:v>
                </c:pt>
                <c:pt idx="1">
                  <c:v>21398</c:v>
                </c:pt>
                <c:pt idx="2">
                  <c:v>15953</c:v>
                </c:pt>
                <c:pt idx="3">
                  <c:v>12129</c:v>
                </c:pt>
                <c:pt idx="4">
                  <c:v>10162</c:v>
                </c:pt>
                <c:pt idx="5">
                  <c:v>8644</c:v>
                </c:pt>
                <c:pt idx="6">
                  <c:v>5535</c:v>
                </c:pt>
                <c:pt idx="7">
                  <c:v>4292</c:v>
                </c:pt>
                <c:pt idx="8">
                  <c:v>2019</c:v>
                </c:pt>
              </c:numCache>
            </c:numRef>
          </c:val>
        </c:ser>
        <c:ser>
          <c:idx val="1"/>
          <c:order val="1"/>
          <c:tx>
            <c:v>VFR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NORESTE!$E$5:$E$13</c:f>
              <c:strCache>
                <c:ptCount val="9"/>
                <c:pt idx="0">
                  <c:v>MTY</c:v>
                </c:pt>
                <c:pt idx="1">
                  <c:v>ADN</c:v>
                </c:pt>
                <c:pt idx="2">
                  <c:v>CUU</c:v>
                </c:pt>
                <c:pt idx="3">
                  <c:v>CJS</c:v>
                </c:pt>
                <c:pt idx="4">
                  <c:v>REX</c:v>
                </c:pt>
                <c:pt idx="5">
                  <c:v>TRC</c:v>
                </c:pt>
                <c:pt idx="6">
                  <c:v>MAM</c:v>
                </c:pt>
                <c:pt idx="7">
                  <c:v>NLD</c:v>
                </c:pt>
                <c:pt idx="8">
                  <c:v>CVM</c:v>
                </c:pt>
              </c:strCache>
            </c:strRef>
          </c:cat>
          <c:val>
            <c:numRef>
              <c:f>NORESTE!$H$5:$H$13</c:f>
              <c:numCache>
                <c:formatCode>#,##0</c:formatCode>
                <c:ptCount val="9"/>
                <c:pt idx="0">
                  <c:v>2743</c:v>
                </c:pt>
                <c:pt idx="1">
                  <c:v>16575</c:v>
                </c:pt>
                <c:pt idx="2">
                  <c:v>8084</c:v>
                </c:pt>
                <c:pt idx="3">
                  <c:v>2228</c:v>
                </c:pt>
                <c:pt idx="4">
                  <c:v>6102</c:v>
                </c:pt>
                <c:pt idx="5">
                  <c:v>3623</c:v>
                </c:pt>
                <c:pt idx="6">
                  <c:v>2320</c:v>
                </c:pt>
                <c:pt idx="7">
                  <c:v>2238</c:v>
                </c:pt>
                <c:pt idx="8">
                  <c:v>2620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6257256"/>
        <c:axId val="486263528"/>
        <c:axId val="0"/>
      </c:bar3DChart>
      <c:catAx>
        <c:axId val="486257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486263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6263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4862572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49648711943794E-2"/>
          <c:y val="3.4220532319391636E-2"/>
          <c:w val="0.18032811472336449"/>
          <c:h val="7.60456273764258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84435886551016"/>
          <c:y val="0.27000087890911101"/>
          <c:w val="0.68226250735278715"/>
          <c:h val="0.4633348415847707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4267721504694271E-2"/>
                  <c:y val="-8.761739477128165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186109681812725E-2"/>
                  <c:y val="4.92349330923070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0430761825747029E-2"/>
                  <c:y val="2.835990139414987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059754843004314E-2"/>
                  <c:y val="-1.990056098358328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7178186507629971E-2"/>
                  <c:y val="-5.473418387049158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6716235970660578E-3"/>
                  <c:y val="-0.1011705982896168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1504985060923624E-2"/>
                  <c:y val="-7.0215621922093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769221935020849E-2"/>
                  <c:y val="-7.456255878001935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700101994132773E-2"/>
                  <c:y val="-0.113140564423122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9.3567429579810818E-2"/>
                  <c:y val="0.316667697485994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20857739510499496"/>
                  <c:y val="0.1800005859394073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35087786092429057"/>
                  <c:y val="0.1600005208350287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45419189775199836"/>
                  <c:y val="0.143333799914713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NORESTE!$E$5:$E$13</c:f>
              <c:strCache>
                <c:ptCount val="9"/>
                <c:pt idx="0">
                  <c:v>MTY</c:v>
                </c:pt>
                <c:pt idx="1">
                  <c:v>ADN</c:v>
                </c:pt>
                <c:pt idx="2">
                  <c:v>CUU</c:v>
                </c:pt>
                <c:pt idx="3">
                  <c:v>CJS</c:v>
                </c:pt>
                <c:pt idx="4">
                  <c:v>REX</c:v>
                </c:pt>
                <c:pt idx="5">
                  <c:v>TRC</c:v>
                </c:pt>
                <c:pt idx="6">
                  <c:v>MAM</c:v>
                </c:pt>
                <c:pt idx="7">
                  <c:v>NLD</c:v>
                </c:pt>
                <c:pt idx="8">
                  <c:v>CVM</c:v>
                </c:pt>
              </c:strCache>
            </c:strRef>
          </c:cat>
          <c:val>
            <c:numRef>
              <c:f>NORESTE!$I$5:$I$13</c:f>
              <c:numCache>
                <c:formatCode>#,##0</c:formatCode>
                <c:ptCount val="9"/>
                <c:pt idx="0">
                  <c:v>69312</c:v>
                </c:pt>
                <c:pt idx="1">
                  <c:v>37973</c:v>
                </c:pt>
                <c:pt idx="2">
                  <c:v>24037</c:v>
                </c:pt>
                <c:pt idx="3">
                  <c:v>14357</c:v>
                </c:pt>
                <c:pt idx="4">
                  <c:v>16264</c:v>
                </c:pt>
                <c:pt idx="5">
                  <c:v>12267</c:v>
                </c:pt>
                <c:pt idx="6">
                  <c:v>7855</c:v>
                </c:pt>
                <c:pt idx="7">
                  <c:v>6530</c:v>
                </c:pt>
                <c:pt idx="8">
                  <c:v>4639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 copies="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GERENCIA REGIONAL NOROESTE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 - Dic 2020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3203103288559516"/>
          <c:y val="3.29671648186833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421875"/>
          <c:y val="0.18681343741071083"/>
          <c:w val="0.779296875"/>
          <c:h val="0.67857233883008194"/>
        </c:manualLayout>
      </c:layout>
      <c:bar3DChart>
        <c:barDir val="col"/>
        <c:grouping val="stacked"/>
        <c:varyColors val="0"/>
        <c:ser>
          <c:idx val="0"/>
          <c:order val="0"/>
          <c:tx>
            <c:v>IFR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NOROESTE!$E$5:$E$18</c:f>
              <c:strCache>
                <c:ptCount val="14"/>
                <c:pt idx="0">
                  <c:v>TIJ</c:v>
                </c:pt>
                <c:pt idx="1">
                  <c:v>SJD</c:v>
                </c:pt>
                <c:pt idx="2">
                  <c:v>CUL</c:v>
                </c:pt>
                <c:pt idx="3">
                  <c:v>MZT</c:v>
                </c:pt>
                <c:pt idx="4">
                  <c:v>HMO</c:v>
                </c:pt>
                <c:pt idx="5">
                  <c:v>LAP</c:v>
                </c:pt>
                <c:pt idx="6">
                  <c:v>DGO</c:v>
                </c:pt>
                <c:pt idx="7">
                  <c:v>LMM</c:v>
                </c:pt>
                <c:pt idx="8">
                  <c:v>CEN</c:v>
                </c:pt>
                <c:pt idx="9">
                  <c:v>MXL</c:v>
                </c:pt>
                <c:pt idx="10">
                  <c:v>CSL</c:v>
                </c:pt>
                <c:pt idx="11">
                  <c:v>GYM</c:v>
                </c:pt>
                <c:pt idx="12">
                  <c:v>LTO</c:v>
                </c:pt>
                <c:pt idx="13">
                  <c:v>PPE</c:v>
                </c:pt>
              </c:strCache>
            </c:strRef>
          </c:cat>
          <c:val>
            <c:numRef>
              <c:f>NOROESTE!$G$5:$G$18</c:f>
              <c:numCache>
                <c:formatCode>#,##0</c:formatCode>
                <c:ptCount val="14"/>
                <c:pt idx="0">
                  <c:v>52501</c:v>
                </c:pt>
                <c:pt idx="1">
                  <c:v>37712</c:v>
                </c:pt>
                <c:pt idx="2">
                  <c:v>15948</c:v>
                </c:pt>
                <c:pt idx="3">
                  <c:v>18312</c:v>
                </c:pt>
                <c:pt idx="4">
                  <c:v>18265</c:v>
                </c:pt>
                <c:pt idx="5">
                  <c:v>10199</c:v>
                </c:pt>
                <c:pt idx="6">
                  <c:v>5218</c:v>
                </c:pt>
                <c:pt idx="7">
                  <c:v>4171</c:v>
                </c:pt>
                <c:pt idx="8">
                  <c:v>3716</c:v>
                </c:pt>
                <c:pt idx="9">
                  <c:v>6250</c:v>
                </c:pt>
                <c:pt idx="10">
                  <c:v>7446</c:v>
                </c:pt>
                <c:pt idx="11">
                  <c:v>577</c:v>
                </c:pt>
                <c:pt idx="12">
                  <c:v>1998</c:v>
                </c:pt>
                <c:pt idx="13">
                  <c:v>259</c:v>
                </c:pt>
              </c:numCache>
            </c:numRef>
          </c:val>
        </c:ser>
        <c:ser>
          <c:idx val="1"/>
          <c:order val="1"/>
          <c:tx>
            <c:v>VFR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NOROESTE!$E$5:$E$18</c:f>
              <c:strCache>
                <c:ptCount val="14"/>
                <c:pt idx="0">
                  <c:v>TIJ</c:v>
                </c:pt>
                <c:pt idx="1">
                  <c:v>SJD</c:v>
                </c:pt>
                <c:pt idx="2">
                  <c:v>CUL</c:v>
                </c:pt>
                <c:pt idx="3">
                  <c:v>MZT</c:v>
                </c:pt>
                <c:pt idx="4">
                  <c:v>HMO</c:v>
                </c:pt>
                <c:pt idx="5">
                  <c:v>LAP</c:v>
                </c:pt>
                <c:pt idx="6">
                  <c:v>DGO</c:v>
                </c:pt>
                <c:pt idx="7">
                  <c:v>LMM</c:v>
                </c:pt>
                <c:pt idx="8">
                  <c:v>CEN</c:v>
                </c:pt>
                <c:pt idx="9">
                  <c:v>MXL</c:v>
                </c:pt>
                <c:pt idx="10">
                  <c:v>CSL</c:v>
                </c:pt>
                <c:pt idx="11">
                  <c:v>GYM</c:v>
                </c:pt>
                <c:pt idx="12">
                  <c:v>LTO</c:v>
                </c:pt>
                <c:pt idx="13">
                  <c:v>PPE</c:v>
                </c:pt>
              </c:strCache>
            </c:strRef>
          </c:cat>
          <c:val>
            <c:numRef>
              <c:f>NOROESTE!$H$5:$H$18</c:f>
              <c:numCache>
                <c:formatCode>#,##0</c:formatCode>
                <c:ptCount val="14"/>
                <c:pt idx="0">
                  <c:v>4881</c:v>
                </c:pt>
                <c:pt idx="1">
                  <c:v>986</c:v>
                </c:pt>
                <c:pt idx="2">
                  <c:v>17155</c:v>
                </c:pt>
                <c:pt idx="3">
                  <c:v>8588</c:v>
                </c:pt>
                <c:pt idx="4">
                  <c:v>11046</c:v>
                </c:pt>
                <c:pt idx="5">
                  <c:v>9465</c:v>
                </c:pt>
                <c:pt idx="6">
                  <c:v>7639</c:v>
                </c:pt>
                <c:pt idx="7">
                  <c:v>9080</c:v>
                </c:pt>
                <c:pt idx="8">
                  <c:v>8922</c:v>
                </c:pt>
                <c:pt idx="9">
                  <c:v>3701</c:v>
                </c:pt>
                <c:pt idx="10">
                  <c:v>2029</c:v>
                </c:pt>
                <c:pt idx="11">
                  <c:v>3058</c:v>
                </c:pt>
                <c:pt idx="12">
                  <c:v>2243</c:v>
                </c:pt>
                <c:pt idx="13">
                  <c:v>2916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9667200"/>
        <c:axId val="309667984"/>
        <c:axId val="0"/>
      </c:bar3DChart>
      <c:catAx>
        <c:axId val="30966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09667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9667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096672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9215686274509803E-2"/>
          <c:y val="2.0408163265306121E-2"/>
          <c:w val="0.19852992640625805"/>
          <c:h val="5.3061224489795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84435886551016"/>
          <c:y val="0.27000087890911101"/>
          <c:w val="0.68226250735278715"/>
          <c:h val="0.4633348415847707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8322407422329056E-2"/>
                  <c:y val="-0.1192114970356845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645313095479771E-2"/>
                  <c:y val="-0.1437858105359999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631803018644412E-2"/>
                  <c:y val="3.309248192777489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280173610186786E-2"/>
                  <c:y val="1.9325939554936465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6120314110371166E-3"/>
                  <c:y val="8.745589654899424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024666559646811E-2"/>
                  <c:y val="3.070515630808015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677043404134443E-2"/>
                  <c:y val="2.235213998505394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3750830064590278E-2"/>
                  <c:y val="-4.2308382678308684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6693841516523441E-2"/>
                  <c:y val="-0.119514003032798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673191486863758E-2"/>
                  <c:y val="-0.1709914722075630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539526373102087E-2"/>
                  <c:y val="-0.1692319789609077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9764013763988385E-2"/>
                  <c:y val="-0.1505625451963866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7183323082505103E-2"/>
                  <c:y val="-0.154854430414906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.11436579797023791"/>
                  <c:y val="-0.1248543327583386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NOROESTE!$E$5:$E$18</c:f>
              <c:strCache>
                <c:ptCount val="14"/>
                <c:pt idx="0">
                  <c:v>TIJ</c:v>
                </c:pt>
                <c:pt idx="1">
                  <c:v>SJD</c:v>
                </c:pt>
                <c:pt idx="2">
                  <c:v>CUL</c:v>
                </c:pt>
                <c:pt idx="3">
                  <c:v>MZT</c:v>
                </c:pt>
                <c:pt idx="4">
                  <c:v>HMO</c:v>
                </c:pt>
                <c:pt idx="5">
                  <c:v>LAP</c:v>
                </c:pt>
                <c:pt idx="6">
                  <c:v>DGO</c:v>
                </c:pt>
                <c:pt idx="7">
                  <c:v>LMM</c:v>
                </c:pt>
                <c:pt idx="8">
                  <c:v>CEN</c:v>
                </c:pt>
                <c:pt idx="9">
                  <c:v>MXL</c:v>
                </c:pt>
                <c:pt idx="10">
                  <c:v>CSL</c:v>
                </c:pt>
                <c:pt idx="11">
                  <c:v>GYM</c:v>
                </c:pt>
                <c:pt idx="12">
                  <c:v>LTO</c:v>
                </c:pt>
                <c:pt idx="13">
                  <c:v>PPE</c:v>
                </c:pt>
              </c:strCache>
            </c:strRef>
          </c:cat>
          <c:val>
            <c:numRef>
              <c:f>NOROESTE!$I$5:$I$18</c:f>
              <c:numCache>
                <c:formatCode>#,##0</c:formatCode>
                <c:ptCount val="14"/>
                <c:pt idx="0">
                  <c:v>57382</c:v>
                </c:pt>
                <c:pt idx="1">
                  <c:v>38698</c:v>
                </c:pt>
                <c:pt idx="2">
                  <c:v>33103</c:v>
                </c:pt>
                <c:pt idx="3">
                  <c:v>26900</c:v>
                </c:pt>
                <c:pt idx="4">
                  <c:v>29311</c:v>
                </c:pt>
                <c:pt idx="5">
                  <c:v>19664</c:v>
                </c:pt>
                <c:pt idx="6">
                  <c:v>12857</c:v>
                </c:pt>
                <c:pt idx="7">
                  <c:v>13251</c:v>
                </c:pt>
                <c:pt idx="8">
                  <c:v>12638</c:v>
                </c:pt>
                <c:pt idx="9">
                  <c:v>9951</c:v>
                </c:pt>
                <c:pt idx="10">
                  <c:v>9475</c:v>
                </c:pt>
                <c:pt idx="11">
                  <c:v>3635</c:v>
                </c:pt>
                <c:pt idx="12">
                  <c:v>4241</c:v>
                </c:pt>
                <c:pt idx="13">
                  <c:v>3175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 copies="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GERENCIA REGIONAL SURESTE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8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 - Dic 2020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8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3203103288559516"/>
          <c:y val="3.29671648186833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421875"/>
          <c:y val="0.18681343741071083"/>
          <c:w val="0.779296875"/>
          <c:h val="0.67857233883008194"/>
        </c:manualLayout>
      </c:layout>
      <c:bar3DChart>
        <c:barDir val="col"/>
        <c:grouping val="stacked"/>
        <c:varyColors val="0"/>
        <c:ser>
          <c:idx val="0"/>
          <c:order val="0"/>
          <c:tx>
            <c:v>IFR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SURESTE!$E$5:$E$16</c:f>
              <c:strCache>
                <c:ptCount val="12"/>
                <c:pt idx="0">
                  <c:v>CUN</c:v>
                </c:pt>
                <c:pt idx="1">
                  <c:v>MID</c:v>
                </c:pt>
                <c:pt idx="2">
                  <c:v>CME</c:v>
                </c:pt>
                <c:pt idx="3">
                  <c:v>VSA</c:v>
                </c:pt>
                <c:pt idx="4">
                  <c:v>TGZ</c:v>
                </c:pt>
                <c:pt idx="5">
                  <c:v>CZM</c:v>
                </c:pt>
                <c:pt idx="6">
                  <c:v>TAP</c:v>
                </c:pt>
                <c:pt idx="7">
                  <c:v>CTM</c:v>
                </c:pt>
                <c:pt idx="8">
                  <c:v>MTT</c:v>
                </c:pt>
                <c:pt idx="9">
                  <c:v>CPE</c:v>
                </c:pt>
                <c:pt idx="10">
                  <c:v>PQE</c:v>
                </c:pt>
                <c:pt idx="11">
                  <c:v>CZA</c:v>
                </c:pt>
              </c:strCache>
            </c:strRef>
          </c:cat>
          <c:val>
            <c:numRef>
              <c:f>SURESTE!$G$5:$G$16</c:f>
              <c:numCache>
                <c:formatCode>#,##0</c:formatCode>
                <c:ptCount val="12"/>
                <c:pt idx="0">
                  <c:v>101682</c:v>
                </c:pt>
                <c:pt idx="1">
                  <c:v>19899</c:v>
                </c:pt>
                <c:pt idx="2">
                  <c:v>3413</c:v>
                </c:pt>
                <c:pt idx="3">
                  <c:v>10484</c:v>
                </c:pt>
                <c:pt idx="4">
                  <c:v>7652</c:v>
                </c:pt>
                <c:pt idx="5">
                  <c:v>4892</c:v>
                </c:pt>
                <c:pt idx="6">
                  <c:v>4650</c:v>
                </c:pt>
                <c:pt idx="7">
                  <c:v>1871</c:v>
                </c:pt>
                <c:pt idx="8">
                  <c:v>1539</c:v>
                </c:pt>
                <c:pt idx="9">
                  <c:v>1667</c:v>
                </c:pt>
                <c:pt idx="10">
                  <c:v>164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v>VFR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SURESTE!$E$5:$E$16</c:f>
              <c:strCache>
                <c:ptCount val="12"/>
                <c:pt idx="0">
                  <c:v>CUN</c:v>
                </c:pt>
                <c:pt idx="1">
                  <c:v>MID</c:v>
                </c:pt>
                <c:pt idx="2">
                  <c:v>CME</c:v>
                </c:pt>
                <c:pt idx="3">
                  <c:v>VSA</c:v>
                </c:pt>
                <c:pt idx="4">
                  <c:v>TGZ</c:v>
                </c:pt>
                <c:pt idx="5">
                  <c:v>CZM</c:v>
                </c:pt>
                <c:pt idx="6">
                  <c:v>TAP</c:v>
                </c:pt>
                <c:pt idx="7">
                  <c:v>CTM</c:v>
                </c:pt>
                <c:pt idx="8">
                  <c:v>MTT</c:v>
                </c:pt>
                <c:pt idx="9">
                  <c:v>CPE</c:v>
                </c:pt>
                <c:pt idx="10">
                  <c:v>PQE</c:v>
                </c:pt>
                <c:pt idx="11">
                  <c:v>CZA</c:v>
                </c:pt>
              </c:strCache>
            </c:strRef>
          </c:cat>
          <c:val>
            <c:numRef>
              <c:f>SURESTE!$H$5:$H$16</c:f>
              <c:numCache>
                <c:formatCode>#,##0</c:formatCode>
                <c:ptCount val="12"/>
                <c:pt idx="0">
                  <c:v>4760</c:v>
                </c:pt>
                <c:pt idx="1">
                  <c:v>8250</c:v>
                </c:pt>
                <c:pt idx="2">
                  <c:v>31097</c:v>
                </c:pt>
                <c:pt idx="3">
                  <c:v>4952</c:v>
                </c:pt>
                <c:pt idx="4">
                  <c:v>4955</c:v>
                </c:pt>
                <c:pt idx="5">
                  <c:v>7609</c:v>
                </c:pt>
                <c:pt idx="6">
                  <c:v>4889</c:v>
                </c:pt>
                <c:pt idx="7">
                  <c:v>1446</c:v>
                </c:pt>
                <c:pt idx="8">
                  <c:v>1348</c:v>
                </c:pt>
                <c:pt idx="9">
                  <c:v>2666</c:v>
                </c:pt>
                <c:pt idx="10">
                  <c:v>301</c:v>
                </c:pt>
                <c:pt idx="11">
                  <c:v>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337400"/>
        <c:axId val="131790112"/>
        <c:axId val="0"/>
      </c:bar3DChart>
      <c:catAx>
        <c:axId val="79337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3179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790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93374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9215686274509803E-2"/>
          <c:y val="2.0408163265306121E-2"/>
          <c:w val="0.19852992640625805"/>
          <c:h val="5.3061224489795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84435886551016"/>
          <c:y val="0.27000087890911101"/>
          <c:w val="0.68226250735278715"/>
          <c:h val="0.4633348415847707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8322407422329056E-2"/>
                  <c:y val="-0.1192114970356845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645313095479771E-2"/>
                  <c:y val="-0.1437858105359999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631803018644412E-2"/>
                  <c:y val="3.309248192777489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280173610186786E-2"/>
                  <c:y val="1.9325939554936465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6120314110371166E-3"/>
                  <c:y val="8.745589654899424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024666559646811E-2"/>
                  <c:y val="3.070515630808015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677043404134443E-2"/>
                  <c:y val="2.235213998505394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3750830064590278E-2"/>
                  <c:y val="-4.2308382678308684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6693841516523441E-2"/>
                  <c:y val="-0.119514003032798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673191486863758E-2"/>
                  <c:y val="-0.1709914722075630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539526373102087E-2"/>
                  <c:y val="-0.1692319789609077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9764013763988385E-2"/>
                  <c:y val="-0.1505625451963866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7183323082505103E-2"/>
                  <c:y val="-0.154854430414906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0.11436579797023791"/>
                  <c:y val="-0.1248543327583386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SURESTE!$E$5:$E$16</c:f>
              <c:strCache>
                <c:ptCount val="12"/>
                <c:pt idx="0">
                  <c:v>CUN</c:v>
                </c:pt>
                <c:pt idx="1">
                  <c:v>MID</c:v>
                </c:pt>
                <c:pt idx="2">
                  <c:v>CME</c:v>
                </c:pt>
                <c:pt idx="3">
                  <c:v>VSA</c:v>
                </c:pt>
                <c:pt idx="4">
                  <c:v>TGZ</c:v>
                </c:pt>
                <c:pt idx="5">
                  <c:v>CZM</c:v>
                </c:pt>
                <c:pt idx="6">
                  <c:v>TAP</c:v>
                </c:pt>
                <c:pt idx="7">
                  <c:v>CTM</c:v>
                </c:pt>
                <c:pt idx="8">
                  <c:v>MTT</c:v>
                </c:pt>
                <c:pt idx="9">
                  <c:v>CPE</c:v>
                </c:pt>
                <c:pt idx="10">
                  <c:v>PQE</c:v>
                </c:pt>
                <c:pt idx="11">
                  <c:v>CZA</c:v>
                </c:pt>
              </c:strCache>
            </c:strRef>
          </c:cat>
          <c:val>
            <c:numRef>
              <c:f>SURESTE!$I$5:$I$16</c:f>
              <c:numCache>
                <c:formatCode>#,##0</c:formatCode>
                <c:ptCount val="12"/>
                <c:pt idx="0">
                  <c:v>106442</c:v>
                </c:pt>
                <c:pt idx="1">
                  <c:v>28149</c:v>
                </c:pt>
                <c:pt idx="2">
                  <c:v>34510</c:v>
                </c:pt>
                <c:pt idx="3">
                  <c:v>15436</c:v>
                </c:pt>
                <c:pt idx="4">
                  <c:v>12607</c:v>
                </c:pt>
                <c:pt idx="5">
                  <c:v>12501</c:v>
                </c:pt>
                <c:pt idx="6">
                  <c:v>9539</c:v>
                </c:pt>
                <c:pt idx="7">
                  <c:v>3317</c:v>
                </c:pt>
                <c:pt idx="8">
                  <c:v>2887</c:v>
                </c:pt>
                <c:pt idx="9">
                  <c:v>4333</c:v>
                </c:pt>
                <c:pt idx="10">
                  <c:v>465</c:v>
                </c:pt>
                <c:pt idx="11">
                  <c:v>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 copies="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GERENCIA REGIONAL OCCIDENTE
Ene - Dic  2020</a:t>
            </a:r>
          </a:p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
</a:t>
            </a:r>
          </a:p>
        </c:rich>
      </c:tx>
      <c:layout>
        <c:manualLayout>
          <c:xMode val="edge"/>
          <c:yMode val="edge"/>
          <c:x val="0.32812494734454489"/>
          <c:y val="3.29671648186833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9140625"/>
          <c:y val="0.1813189245456899"/>
          <c:w val="0.767578125"/>
          <c:h val="0.68406685169510284"/>
        </c:manualLayout>
      </c:layout>
      <c:bar3DChart>
        <c:barDir val="col"/>
        <c:grouping val="stacked"/>
        <c:varyColors val="0"/>
        <c:ser>
          <c:idx val="0"/>
          <c:order val="0"/>
          <c:tx>
            <c:v>IFR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OCCIDENTE!$E$5:$E$15</c:f>
              <c:strCache>
                <c:ptCount val="11"/>
                <c:pt idx="0">
                  <c:v>GDL</c:v>
                </c:pt>
                <c:pt idx="1">
                  <c:v>PVR</c:v>
                </c:pt>
                <c:pt idx="2">
                  <c:v>BJX</c:v>
                </c:pt>
                <c:pt idx="3">
                  <c:v>SLP</c:v>
                </c:pt>
                <c:pt idx="4">
                  <c:v>MLM</c:v>
                </c:pt>
                <c:pt idx="5">
                  <c:v>AGU</c:v>
                </c:pt>
                <c:pt idx="6">
                  <c:v>ZCL</c:v>
                </c:pt>
                <c:pt idx="7">
                  <c:v>COL</c:v>
                </c:pt>
                <c:pt idx="8">
                  <c:v>TNY</c:v>
                </c:pt>
                <c:pt idx="9">
                  <c:v>ZLO</c:v>
                </c:pt>
                <c:pt idx="10">
                  <c:v>UPN</c:v>
                </c:pt>
              </c:strCache>
            </c:strRef>
          </c:cat>
          <c:val>
            <c:numRef>
              <c:f>OCCIDENTE!$G$5:$G$15</c:f>
              <c:numCache>
                <c:formatCode>#,##0</c:formatCode>
                <c:ptCount val="11"/>
                <c:pt idx="0">
                  <c:v>90135</c:v>
                </c:pt>
                <c:pt idx="1">
                  <c:v>35561</c:v>
                </c:pt>
                <c:pt idx="2">
                  <c:v>18237</c:v>
                </c:pt>
                <c:pt idx="3">
                  <c:v>11218</c:v>
                </c:pt>
                <c:pt idx="4">
                  <c:v>7677</c:v>
                </c:pt>
                <c:pt idx="5">
                  <c:v>8380</c:v>
                </c:pt>
                <c:pt idx="6">
                  <c:v>3333</c:v>
                </c:pt>
                <c:pt idx="7">
                  <c:v>2083</c:v>
                </c:pt>
                <c:pt idx="8">
                  <c:v>1917</c:v>
                </c:pt>
                <c:pt idx="9">
                  <c:v>3603</c:v>
                </c:pt>
                <c:pt idx="10">
                  <c:v>1192</c:v>
                </c:pt>
              </c:numCache>
            </c:numRef>
          </c:val>
        </c:ser>
        <c:ser>
          <c:idx val="1"/>
          <c:order val="1"/>
          <c:tx>
            <c:v>VFR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OCCIDENTE!$E$5:$E$15</c:f>
              <c:strCache>
                <c:ptCount val="11"/>
                <c:pt idx="0">
                  <c:v>GDL</c:v>
                </c:pt>
                <c:pt idx="1">
                  <c:v>PVR</c:v>
                </c:pt>
                <c:pt idx="2">
                  <c:v>BJX</c:v>
                </c:pt>
                <c:pt idx="3">
                  <c:v>SLP</c:v>
                </c:pt>
                <c:pt idx="4">
                  <c:v>MLM</c:v>
                </c:pt>
                <c:pt idx="5">
                  <c:v>AGU</c:v>
                </c:pt>
                <c:pt idx="6">
                  <c:v>ZCL</c:v>
                </c:pt>
                <c:pt idx="7">
                  <c:v>COL</c:v>
                </c:pt>
                <c:pt idx="8">
                  <c:v>TNY</c:v>
                </c:pt>
                <c:pt idx="9">
                  <c:v>ZLO</c:v>
                </c:pt>
                <c:pt idx="10">
                  <c:v>UPN</c:v>
                </c:pt>
              </c:strCache>
            </c:strRef>
          </c:cat>
          <c:val>
            <c:numRef>
              <c:f>OCCIDENTE!$H$5:$H$15</c:f>
              <c:numCache>
                <c:formatCode>#,##0</c:formatCode>
                <c:ptCount val="11"/>
                <c:pt idx="0">
                  <c:v>19452</c:v>
                </c:pt>
                <c:pt idx="1">
                  <c:v>4619</c:v>
                </c:pt>
                <c:pt idx="2">
                  <c:v>2511</c:v>
                </c:pt>
                <c:pt idx="3">
                  <c:v>3289</c:v>
                </c:pt>
                <c:pt idx="4">
                  <c:v>7088</c:v>
                </c:pt>
                <c:pt idx="5">
                  <c:v>2248</c:v>
                </c:pt>
                <c:pt idx="6">
                  <c:v>1658</c:v>
                </c:pt>
                <c:pt idx="7">
                  <c:v>3077</c:v>
                </c:pt>
                <c:pt idx="8">
                  <c:v>3957</c:v>
                </c:pt>
                <c:pt idx="9">
                  <c:v>2474</c:v>
                </c:pt>
                <c:pt idx="10">
                  <c:v>3777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9671904"/>
        <c:axId val="309672296"/>
        <c:axId val="0"/>
      </c:bar3DChart>
      <c:catAx>
        <c:axId val="30967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09672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9672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096719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7037037037037035E-2"/>
          <c:y val="2.8571428571428571E-2"/>
          <c:w val="0.17530916042902045"/>
          <c:h val="6.93877551020408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95250</xdr:rowOff>
    </xdr:from>
    <xdr:to>
      <xdr:col>9</xdr:col>
      <xdr:colOff>19050</xdr:colOff>
      <xdr:row>33</xdr:row>
      <xdr:rowOff>38100</xdr:rowOff>
    </xdr:to>
    <xdr:graphicFrame macro="">
      <xdr:nvGraphicFramePr>
        <xdr:cNvPr id="25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33</xdr:row>
      <xdr:rowOff>123825</xdr:rowOff>
    </xdr:from>
    <xdr:to>
      <xdr:col>8</xdr:col>
      <xdr:colOff>590550</xdr:colOff>
      <xdr:row>46</xdr:row>
      <xdr:rowOff>133350</xdr:rowOff>
    </xdr:to>
    <xdr:graphicFrame macro="">
      <xdr:nvGraphicFramePr>
        <xdr:cNvPr id="25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95250</xdr:rowOff>
    </xdr:from>
    <xdr:to>
      <xdr:col>9</xdr:col>
      <xdr:colOff>38100</xdr:colOff>
      <xdr:row>32</xdr:row>
      <xdr:rowOff>9525</xdr:rowOff>
    </xdr:to>
    <xdr:graphicFrame macro="">
      <xdr:nvGraphicFramePr>
        <xdr:cNvPr id="45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32</xdr:row>
      <xdr:rowOff>114300</xdr:rowOff>
    </xdr:from>
    <xdr:to>
      <xdr:col>9</xdr:col>
      <xdr:colOff>28575</xdr:colOff>
      <xdr:row>45</xdr:row>
      <xdr:rowOff>142875</xdr:rowOff>
    </xdr:to>
    <xdr:graphicFrame macro="">
      <xdr:nvGraphicFramePr>
        <xdr:cNvPr id="45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76200</xdr:rowOff>
    </xdr:from>
    <xdr:to>
      <xdr:col>9</xdr:col>
      <xdr:colOff>9525</xdr:colOff>
      <xdr:row>35</xdr:row>
      <xdr:rowOff>142875</xdr:rowOff>
    </xdr:to>
    <xdr:graphicFrame macro="">
      <xdr:nvGraphicFramePr>
        <xdr:cNvPr id="65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36</xdr:row>
      <xdr:rowOff>38100</xdr:rowOff>
    </xdr:from>
    <xdr:to>
      <xdr:col>9</xdr:col>
      <xdr:colOff>9525</xdr:colOff>
      <xdr:row>49</xdr:row>
      <xdr:rowOff>19050</xdr:rowOff>
    </xdr:to>
    <xdr:graphicFrame macro="">
      <xdr:nvGraphicFramePr>
        <xdr:cNvPr id="659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76200</xdr:rowOff>
    </xdr:from>
    <xdr:to>
      <xdr:col>9</xdr:col>
      <xdr:colOff>9525</xdr:colOff>
      <xdr:row>33</xdr:row>
      <xdr:rowOff>142875</xdr:rowOff>
    </xdr:to>
    <xdr:graphicFrame macro="">
      <xdr:nvGraphicFramePr>
        <xdr:cNvPr id="21954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34</xdr:row>
      <xdr:rowOff>38100</xdr:rowOff>
    </xdr:from>
    <xdr:to>
      <xdr:col>9</xdr:col>
      <xdr:colOff>9525</xdr:colOff>
      <xdr:row>47</xdr:row>
      <xdr:rowOff>19050</xdr:rowOff>
    </xdr:to>
    <xdr:graphicFrame macro="">
      <xdr:nvGraphicFramePr>
        <xdr:cNvPr id="21954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17</xdr:row>
      <xdr:rowOff>95250</xdr:rowOff>
    </xdr:from>
    <xdr:to>
      <xdr:col>9</xdr:col>
      <xdr:colOff>19050</xdr:colOff>
      <xdr:row>32</xdr:row>
      <xdr:rowOff>0</xdr:rowOff>
    </xdr:to>
    <xdr:graphicFrame macro="">
      <xdr:nvGraphicFramePr>
        <xdr:cNvPr id="106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123825</xdr:colOff>
      <xdr:row>32</xdr:row>
      <xdr:rowOff>114300</xdr:rowOff>
    </xdr:from>
    <xdr:to>
      <xdr:col>9</xdr:col>
      <xdr:colOff>19050</xdr:colOff>
      <xdr:row>46</xdr:row>
      <xdr:rowOff>19050</xdr:rowOff>
    </xdr:to>
    <xdr:graphicFrame macro="">
      <xdr:nvGraphicFramePr>
        <xdr:cNvPr id="1069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m_c1902tra/Descargas/estadistica%202020%202601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5">
          <cell r="A5" t="str">
            <v>ACA</v>
          </cell>
          <cell r="B5" t="str">
            <v>ACAPULCO</v>
          </cell>
          <cell r="C5">
            <v>13494</v>
          </cell>
          <cell r="D5">
            <v>7224</v>
          </cell>
          <cell r="E5">
            <v>20718</v>
          </cell>
        </row>
        <row r="6">
          <cell r="A6" t="str">
            <v>ADN</v>
          </cell>
          <cell r="B6" t="str">
            <v>AEROPUERTO DEL NORTE</v>
          </cell>
          <cell r="C6">
            <v>21398</v>
          </cell>
          <cell r="D6">
            <v>16575</v>
          </cell>
          <cell r="E6">
            <v>37973</v>
          </cell>
        </row>
        <row r="7">
          <cell r="A7" t="str">
            <v>AGU</v>
          </cell>
          <cell r="B7" t="str">
            <v>AGUASCALIENTES</v>
          </cell>
          <cell r="C7">
            <v>8380</v>
          </cell>
          <cell r="D7">
            <v>2248</v>
          </cell>
          <cell r="E7">
            <v>10628</v>
          </cell>
        </row>
        <row r="8">
          <cell r="A8" t="str">
            <v>BJX</v>
          </cell>
          <cell r="B8" t="str">
            <v>BAJIO (LEON)</v>
          </cell>
          <cell r="C8">
            <v>18237</v>
          </cell>
          <cell r="D8">
            <v>2511</v>
          </cell>
          <cell r="E8">
            <v>20748</v>
          </cell>
        </row>
        <row r="9">
          <cell r="A9" t="str">
            <v>CEN</v>
          </cell>
          <cell r="B9" t="str">
            <v>CD. OBREGON</v>
          </cell>
          <cell r="C9">
            <v>3716</v>
          </cell>
          <cell r="D9">
            <v>8922</v>
          </cell>
          <cell r="E9">
            <v>12638</v>
          </cell>
        </row>
        <row r="10">
          <cell r="A10" t="str">
            <v>CJS</v>
          </cell>
          <cell r="B10" t="str">
            <v>CD. JUAREZ</v>
          </cell>
          <cell r="C10">
            <v>12129</v>
          </cell>
          <cell r="D10">
            <v>2228</v>
          </cell>
          <cell r="E10">
            <v>14357</v>
          </cell>
        </row>
        <row r="11">
          <cell r="A11" t="str">
            <v>CME</v>
          </cell>
          <cell r="B11" t="str">
            <v>CD. DEL CARMEN</v>
          </cell>
          <cell r="C11">
            <v>3413</v>
          </cell>
          <cell r="D11">
            <v>31097</v>
          </cell>
          <cell r="E11">
            <v>34510</v>
          </cell>
        </row>
        <row r="12">
          <cell r="A12" t="str">
            <v>COL</v>
          </cell>
          <cell r="B12" t="str">
            <v>COLIMA</v>
          </cell>
          <cell r="C12">
            <v>2083</v>
          </cell>
          <cell r="D12">
            <v>3077</v>
          </cell>
          <cell r="E12">
            <v>5160</v>
          </cell>
        </row>
        <row r="13">
          <cell r="A13" t="str">
            <v>CPE</v>
          </cell>
          <cell r="B13" t="str">
            <v>CAMPECHE</v>
          </cell>
          <cell r="C13">
            <v>1667</v>
          </cell>
          <cell r="D13">
            <v>2666</v>
          </cell>
          <cell r="E13">
            <v>4333</v>
          </cell>
        </row>
        <row r="14">
          <cell r="A14" t="str">
            <v>CSL</v>
          </cell>
          <cell r="B14" t="str">
            <v>CABO SAN LUCAS</v>
          </cell>
          <cell r="C14">
            <v>7446</v>
          </cell>
          <cell r="D14">
            <v>2029</v>
          </cell>
          <cell r="E14">
            <v>9475</v>
          </cell>
        </row>
        <row r="15">
          <cell r="A15" t="str">
            <v>CTM</v>
          </cell>
          <cell r="B15" t="str">
            <v>CHETUMAL</v>
          </cell>
          <cell r="C15">
            <v>1871</v>
          </cell>
          <cell r="D15">
            <v>1446</v>
          </cell>
          <cell r="E15">
            <v>3317</v>
          </cell>
        </row>
        <row r="16">
          <cell r="A16" t="str">
            <v>CUL</v>
          </cell>
          <cell r="B16" t="str">
            <v>CULIACAN</v>
          </cell>
          <cell r="C16">
            <v>15948</v>
          </cell>
          <cell r="D16">
            <v>17155</v>
          </cell>
          <cell r="E16">
            <v>33103</v>
          </cell>
        </row>
        <row r="17">
          <cell r="A17" t="str">
            <v>CUN</v>
          </cell>
          <cell r="B17" t="str">
            <v>CANCUN</v>
          </cell>
          <cell r="C17">
            <v>101682</v>
          </cell>
          <cell r="D17">
            <v>4760</v>
          </cell>
          <cell r="E17">
            <v>106442</v>
          </cell>
        </row>
        <row r="18">
          <cell r="A18" t="str">
            <v>CUU</v>
          </cell>
          <cell r="B18" t="str">
            <v>CHIHUAHUA</v>
          </cell>
          <cell r="C18">
            <v>15953</v>
          </cell>
          <cell r="D18">
            <v>8084</v>
          </cell>
          <cell r="E18">
            <v>24037</v>
          </cell>
        </row>
        <row r="19">
          <cell r="A19" t="str">
            <v>CVA</v>
          </cell>
          <cell r="B19" t="str">
            <v>CUERNAVACA</v>
          </cell>
          <cell r="C19">
            <v>1753</v>
          </cell>
          <cell r="D19">
            <v>23241</v>
          </cell>
          <cell r="E19">
            <v>24994</v>
          </cell>
        </row>
        <row r="20">
          <cell r="A20" t="str">
            <v>CVM</v>
          </cell>
          <cell r="B20" t="str">
            <v>CD. VICTORIA</v>
          </cell>
          <cell r="C20">
            <v>2019</v>
          </cell>
          <cell r="D20">
            <v>2620</v>
          </cell>
          <cell r="E20">
            <v>4639</v>
          </cell>
        </row>
        <row r="21">
          <cell r="A21" t="str">
            <v>CZA</v>
          </cell>
          <cell r="B21" t="str">
            <v>CHICHEN ITZA</v>
          </cell>
          <cell r="C21">
            <v>17</v>
          </cell>
          <cell r="D21">
            <v>329</v>
          </cell>
          <cell r="E21">
            <v>346</v>
          </cell>
        </row>
        <row r="22">
          <cell r="A22" t="str">
            <v>CZM</v>
          </cell>
          <cell r="B22" t="str">
            <v>COZUMEL</v>
          </cell>
          <cell r="C22">
            <v>4892</v>
          </cell>
          <cell r="D22">
            <v>7609</v>
          </cell>
          <cell r="E22">
            <v>12501</v>
          </cell>
        </row>
        <row r="23">
          <cell r="A23" t="str">
            <v>DGO</v>
          </cell>
          <cell r="B23" t="str">
            <v>DURANGO</v>
          </cell>
          <cell r="C23">
            <v>5218</v>
          </cell>
          <cell r="D23">
            <v>7639</v>
          </cell>
          <cell r="E23">
            <v>12857</v>
          </cell>
        </row>
        <row r="24">
          <cell r="A24" t="str">
            <v>GDL</v>
          </cell>
          <cell r="B24" t="str">
            <v>GUADALAJARA</v>
          </cell>
          <cell r="C24">
            <v>90135</v>
          </cell>
          <cell r="D24">
            <v>19452</v>
          </cell>
          <cell r="E24">
            <v>109587</v>
          </cell>
        </row>
        <row r="25">
          <cell r="A25" t="str">
            <v>GYM</v>
          </cell>
          <cell r="B25" t="str">
            <v>GUAYMAS</v>
          </cell>
          <cell r="C25">
            <v>577</v>
          </cell>
          <cell r="D25">
            <v>3058</v>
          </cell>
          <cell r="E25">
            <v>3635</v>
          </cell>
        </row>
        <row r="26">
          <cell r="A26" t="str">
            <v>HMO</v>
          </cell>
          <cell r="B26" t="str">
            <v>HERMOSILLO</v>
          </cell>
          <cell r="C26">
            <v>18265</v>
          </cell>
          <cell r="D26">
            <v>11046</v>
          </cell>
          <cell r="E26">
            <v>29311</v>
          </cell>
        </row>
        <row r="27">
          <cell r="A27" t="str">
            <v>HUX</v>
          </cell>
          <cell r="B27" t="str">
            <v>HUATULCO</v>
          </cell>
          <cell r="C27">
            <v>4069</v>
          </cell>
          <cell r="D27">
            <v>1228</v>
          </cell>
          <cell r="E27">
            <v>5297</v>
          </cell>
        </row>
        <row r="28">
          <cell r="A28" t="str">
            <v>LAP</v>
          </cell>
          <cell r="B28" t="str">
            <v>LA PAZ</v>
          </cell>
          <cell r="C28">
            <v>10199</v>
          </cell>
          <cell r="D28">
            <v>9465</v>
          </cell>
          <cell r="E28">
            <v>19664</v>
          </cell>
        </row>
        <row r="29">
          <cell r="A29" t="str">
            <v>LMM</v>
          </cell>
          <cell r="B29" t="str">
            <v>LOS MOCHIS</v>
          </cell>
          <cell r="C29">
            <v>4171</v>
          </cell>
          <cell r="D29">
            <v>9080</v>
          </cell>
          <cell r="E29">
            <v>13251</v>
          </cell>
        </row>
        <row r="30">
          <cell r="A30" t="str">
            <v>LTO</v>
          </cell>
          <cell r="B30" t="str">
            <v>LORETO</v>
          </cell>
          <cell r="C30">
            <v>1998</v>
          </cell>
          <cell r="D30">
            <v>2243</v>
          </cell>
          <cell r="E30">
            <v>4241</v>
          </cell>
        </row>
        <row r="31">
          <cell r="A31" t="str">
            <v>MAM</v>
          </cell>
          <cell r="B31" t="str">
            <v>MATAMOROS</v>
          </cell>
          <cell r="C31">
            <v>5535</v>
          </cell>
          <cell r="D31">
            <v>2320</v>
          </cell>
          <cell r="E31">
            <v>7855</v>
          </cell>
        </row>
        <row r="32">
          <cell r="A32" t="str">
            <v>MEX</v>
          </cell>
          <cell r="B32" t="str">
            <v>MÉXICO</v>
          </cell>
          <cell r="C32">
            <v>234370</v>
          </cell>
          <cell r="D32">
            <v>28255</v>
          </cell>
          <cell r="E32">
            <v>262625</v>
          </cell>
        </row>
        <row r="33">
          <cell r="A33" t="str">
            <v>MID</v>
          </cell>
          <cell r="B33" t="str">
            <v>MÉRIDA</v>
          </cell>
          <cell r="C33">
            <v>19899</v>
          </cell>
          <cell r="D33">
            <v>8250</v>
          </cell>
          <cell r="E33">
            <v>28149</v>
          </cell>
        </row>
        <row r="34">
          <cell r="A34" t="str">
            <v>MLM</v>
          </cell>
          <cell r="B34" t="str">
            <v>MORELIA</v>
          </cell>
          <cell r="C34">
            <v>7677</v>
          </cell>
          <cell r="D34">
            <v>7088</v>
          </cell>
          <cell r="E34">
            <v>14765</v>
          </cell>
        </row>
        <row r="35">
          <cell r="A35" t="str">
            <v>MTT</v>
          </cell>
          <cell r="B35" t="str">
            <v>MINATITLAN</v>
          </cell>
          <cell r="C35">
            <v>1539</v>
          </cell>
          <cell r="D35">
            <v>1348</v>
          </cell>
          <cell r="E35">
            <v>2887</v>
          </cell>
        </row>
        <row r="36">
          <cell r="A36" t="str">
            <v>MTY</v>
          </cell>
          <cell r="B36" t="str">
            <v>MONTERREY</v>
          </cell>
          <cell r="C36">
            <v>66569</v>
          </cell>
          <cell r="D36">
            <v>2743</v>
          </cell>
          <cell r="E36">
            <v>69312</v>
          </cell>
        </row>
        <row r="37">
          <cell r="A37" t="str">
            <v>MXL</v>
          </cell>
          <cell r="B37" t="str">
            <v>MEXICALI</v>
          </cell>
          <cell r="C37">
            <v>6250</v>
          </cell>
          <cell r="D37">
            <v>3701</v>
          </cell>
          <cell r="E37">
            <v>9951</v>
          </cell>
        </row>
        <row r="38">
          <cell r="A38" t="str">
            <v>MZT</v>
          </cell>
          <cell r="B38" t="str">
            <v>MAZATLAN</v>
          </cell>
          <cell r="C38">
            <v>18312</v>
          </cell>
          <cell r="D38">
            <v>8588</v>
          </cell>
          <cell r="E38">
            <v>26900</v>
          </cell>
        </row>
        <row r="39">
          <cell r="A39" t="str">
            <v>NLD</v>
          </cell>
          <cell r="B39" t="str">
            <v>NUEVO LAREDO</v>
          </cell>
          <cell r="C39">
            <v>4292</v>
          </cell>
          <cell r="D39">
            <v>2238</v>
          </cell>
          <cell r="E39">
            <v>6530</v>
          </cell>
        </row>
        <row r="40">
          <cell r="A40" t="str">
            <v>OAX</v>
          </cell>
          <cell r="B40" t="str">
            <v>OAXACA</v>
          </cell>
          <cell r="C40">
            <v>9545</v>
          </cell>
          <cell r="D40">
            <v>3664</v>
          </cell>
          <cell r="E40">
            <v>13209</v>
          </cell>
        </row>
        <row r="41">
          <cell r="A41" t="str">
            <v>PAZ</v>
          </cell>
          <cell r="B41" t="str">
            <v>POZA RICA</v>
          </cell>
          <cell r="C41">
            <v>522</v>
          </cell>
          <cell r="D41">
            <v>1347</v>
          </cell>
          <cell r="E41">
            <v>1869</v>
          </cell>
        </row>
        <row r="42">
          <cell r="A42" t="str">
            <v>PBC</v>
          </cell>
          <cell r="B42" t="str">
            <v>PUEBLA</v>
          </cell>
          <cell r="C42">
            <v>6039</v>
          </cell>
          <cell r="D42">
            <v>10378</v>
          </cell>
          <cell r="E42">
            <v>16417</v>
          </cell>
        </row>
        <row r="43">
          <cell r="A43" t="str">
            <v>PPE</v>
          </cell>
          <cell r="B43" t="str">
            <v>PUERTO PEÑASCO</v>
          </cell>
          <cell r="C43">
            <v>259</v>
          </cell>
          <cell r="D43">
            <v>2916</v>
          </cell>
          <cell r="E43">
            <v>3175</v>
          </cell>
        </row>
        <row r="44">
          <cell r="A44" t="str">
            <v>PQE</v>
          </cell>
          <cell r="B44" t="str">
            <v xml:space="preserve">PALENQUE </v>
          </cell>
          <cell r="C44">
            <v>164</v>
          </cell>
          <cell r="D44">
            <v>301</v>
          </cell>
          <cell r="E44">
            <v>465</v>
          </cell>
        </row>
        <row r="45">
          <cell r="A45" t="str">
            <v>PVR</v>
          </cell>
          <cell r="B45" t="str">
            <v>PUERTO VALLARTA</v>
          </cell>
          <cell r="C45">
            <v>35561</v>
          </cell>
          <cell r="D45">
            <v>4619</v>
          </cell>
          <cell r="E45">
            <v>40180</v>
          </cell>
        </row>
        <row r="46">
          <cell r="A46" t="str">
            <v>PXM</v>
          </cell>
          <cell r="B46" t="str">
            <v>PUERTO ESCONDIDO</v>
          </cell>
          <cell r="C46">
            <v>3522</v>
          </cell>
          <cell r="D46">
            <v>3103</v>
          </cell>
          <cell r="E46">
            <v>6625</v>
          </cell>
        </row>
        <row r="47">
          <cell r="A47" t="str">
            <v>QET</v>
          </cell>
          <cell r="B47" t="str">
            <v>QUERETARO</v>
          </cell>
          <cell r="C47">
            <v>22610</v>
          </cell>
          <cell r="D47">
            <v>23139</v>
          </cell>
          <cell r="E47">
            <v>45749</v>
          </cell>
        </row>
        <row r="48">
          <cell r="A48" t="str">
            <v>REX</v>
          </cell>
          <cell r="B48" t="str">
            <v>REYNOSA</v>
          </cell>
          <cell r="C48">
            <v>10162</v>
          </cell>
          <cell r="D48">
            <v>6102</v>
          </cell>
          <cell r="E48">
            <v>16264</v>
          </cell>
        </row>
        <row r="49">
          <cell r="A49" t="str">
            <v>SJD</v>
          </cell>
          <cell r="B49" t="str">
            <v>SAN JOSE DEL CABO</v>
          </cell>
          <cell r="C49">
            <v>37712</v>
          </cell>
          <cell r="D49">
            <v>986</v>
          </cell>
          <cell r="E49">
            <v>38698</v>
          </cell>
        </row>
        <row r="50">
          <cell r="A50" t="str">
            <v>SLP</v>
          </cell>
          <cell r="B50" t="str">
            <v>SAN LUIS POTOSI</v>
          </cell>
          <cell r="C50">
            <v>11218</v>
          </cell>
          <cell r="D50">
            <v>3289</v>
          </cell>
          <cell r="E50">
            <v>14507</v>
          </cell>
        </row>
        <row r="51">
          <cell r="A51" t="str">
            <v>TAM</v>
          </cell>
          <cell r="B51" t="str">
            <v>TAMPICO</v>
          </cell>
          <cell r="C51">
            <v>7141</v>
          </cell>
          <cell r="D51">
            <v>3790</v>
          </cell>
          <cell r="E51">
            <v>10931</v>
          </cell>
        </row>
        <row r="52">
          <cell r="A52" t="str">
            <v>TAP</v>
          </cell>
          <cell r="B52" t="str">
            <v xml:space="preserve">TAPACHULA </v>
          </cell>
          <cell r="C52">
            <v>4650</v>
          </cell>
          <cell r="D52">
            <v>4889</v>
          </cell>
          <cell r="E52">
            <v>9539</v>
          </cell>
        </row>
        <row r="53">
          <cell r="A53" t="str">
            <v>TGZ</v>
          </cell>
          <cell r="B53" t="str">
            <v>TUXTLA GUTIERREZ</v>
          </cell>
          <cell r="C53">
            <v>7652</v>
          </cell>
          <cell r="D53">
            <v>4955</v>
          </cell>
          <cell r="E53">
            <v>12607</v>
          </cell>
        </row>
        <row r="54">
          <cell r="A54" t="str">
            <v>TIJ</v>
          </cell>
          <cell r="B54" t="str">
            <v>TIJUANA</v>
          </cell>
          <cell r="C54">
            <v>52501</v>
          </cell>
          <cell r="D54">
            <v>4881</v>
          </cell>
          <cell r="E54">
            <v>57382</v>
          </cell>
        </row>
        <row r="55">
          <cell r="A55" t="str">
            <v>TLC</v>
          </cell>
          <cell r="B55" t="str">
            <v>TOLUCA</v>
          </cell>
          <cell r="C55">
            <v>49134</v>
          </cell>
          <cell r="D55">
            <v>8855</v>
          </cell>
          <cell r="E55">
            <v>57989</v>
          </cell>
        </row>
        <row r="56">
          <cell r="A56" t="str">
            <v>TNY</v>
          </cell>
          <cell r="B56" t="str">
            <v>TEPIC</v>
          </cell>
          <cell r="C56">
            <v>1917</v>
          </cell>
          <cell r="D56">
            <v>3957</v>
          </cell>
          <cell r="E56">
            <v>5874</v>
          </cell>
        </row>
        <row r="57">
          <cell r="A57" t="str">
            <v>TRC</v>
          </cell>
          <cell r="B57" t="str">
            <v>TORREON</v>
          </cell>
          <cell r="C57">
            <v>8644</v>
          </cell>
          <cell r="D57">
            <v>3623</v>
          </cell>
          <cell r="E57">
            <v>12267</v>
          </cell>
        </row>
        <row r="58">
          <cell r="A58" t="str">
            <v>UPN</v>
          </cell>
          <cell r="B58" t="str">
            <v>URUAPAN</v>
          </cell>
          <cell r="C58">
            <v>1192</v>
          </cell>
          <cell r="D58">
            <v>3777</v>
          </cell>
          <cell r="E58">
            <v>4969</v>
          </cell>
        </row>
        <row r="59">
          <cell r="A59" t="str">
            <v>VER</v>
          </cell>
          <cell r="B59" t="str">
            <v>VERACRUZ</v>
          </cell>
          <cell r="C59">
            <v>12415</v>
          </cell>
          <cell r="D59">
            <v>3166</v>
          </cell>
          <cell r="E59">
            <v>15581</v>
          </cell>
        </row>
        <row r="60">
          <cell r="A60" t="str">
            <v>VSA</v>
          </cell>
          <cell r="B60" t="str">
            <v>VILLAHERMOSA</v>
          </cell>
          <cell r="C60">
            <v>10484</v>
          </cell>
          <cell r="D60">
            <v>4952</v>
          </cell>
          <cell r="E60">
            <v>15436</v>
          </cell>
        </row>
        <row r="61">
          <cell r="A61" t="str">
            <v>ZCL</v>
          </cell>
          <cell r="B61" t="str">
            <v>ZACATECAS</v>
          </cell>
          <cell r="C61">
            <v>3333</v>
          </cell>
          <cell r="D61">
            <v>1658</v>
          </cell>
          <cell r="E61">
            <v>4991</v>
          </cell>
        </row>
        <row r="62">
          <cell r="A62" t="str">
            <v>ZIH</v>
          </cell>
          <cell r="B62" t="str">
            <v>ZIHUATANEJO</v>
          </cell>
          <cell r="C62">
            <v>8184</v>
          </cell>
          <cell r="D62">
            <v>2651</v>
          </cell>
          <cell r="E62">
            <v>10835</v>
          </cell>
        </row>
        <row r="63">
          <cell r="A63" t="str">
            <v>ZLO</v>
          </cell>
          <cell r="B63" t="str">
            <v>MANZANILLO</v>
          </cell>
          <cell r="C63">
            <v>3603</v>
          </cell>
          <cell r="D63">
            <v>2474</v>
          </cell>
          <cell r="E63">
            <v>6077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workbookViewId="0">
      <selection activeCell="B72" sqref="B72"/>
    </sheetView>
  </sheetViews>
  <sheetFormatPr baseColWidth="10" defaultRowHeight="12.75" x14ac:dyDescent="0.2"/>
  <cols>
    <col min="2" max="2" width="29.7109375" customWidth="1"/>
  </cols>
  <sheetData>
    <row r="1" spans="1:6" x14ac:dyDescent="0.2">
      <c r="A1" s="162" t="s">
        <v>146</v>
      </c>
      <c r="B1" s="162"/>
      <c r="C1" s="162"/>
      <c r="D1" s="162"/>
      <c r="E1" s="162"/>
      <c r="F1" s="218"/>
    </row>
    <row r="2" spans="1:6" ht="13.5" thickBot="1" x14ac:dyDescent="0.25">
      <c r="A2" s="163" t="s">
        <v>147</v>
      </c>
      <c r="B2" s="163"/>
      <c r="C2" s="163"/>
      <c r="D2" s="163"/>
      <c r="E2" s="163"/>
    </row>
    <row r="3" spans="1:6" ht="13.5" customHeight="1" thickBot="1" x14ac:dyDescent="0.25">
      <c r="C3" s="164" t="s">
        <v>154</v>
      </c>
      <c r="D3" s="165"/>
      <c r="E3" s="166"/>
    </row>
    <row r="4" spans="1:6" ht="13.5" thickBot="1" x14ac:dyDescent="0.25">
      <c r="A4" s="167" t="s">
        <v>12</v>
      </c>
      <c r="B4" s="168"/>
      <c r="C4" s="127" t="s">
        <v>13</v>
      </c>
      <c r="D4" s="127" t="s">
        <v>14</v>
      </c>
      <c r="E4" s="127" t="s">
        <v>10</v>
      </c>
      <c r="F4" s="128"/>
    </row>
    <row r="5" spans="1:6" x14ac:dyDescent="0.2">
      <c r="A5" s="129" t="s">
        <v>16</v>
      </c>
      <c r="B5" s="130" t="s">
        <v>17</v>
      </c>
      <c r="C5" s="131">
        <v>13494</v>
      </c>
      <c r="D5" s="131">
        <v>7224</v>
      </c>
      <c r="E5" s="131">
        <v>20718</v>
      </c>
      <c r="F5" s="132"/>
    </row>
    <row r="6" spans="1:6" x14ac:dyDescent="0.2">
      <c r="A6" s="129" t="s">
        <v>41</v>
      </c>
      <c r="B6" s="130" t="s">
        <v>142</v>
      </c>
      <c r="C6" s="133">
        <v>21398</v>
      </c>
      <c r="D6" s="133">
        <v>16575</v>
      </c>
      <c r="E6" s="133">
        <v>37973</v>
      </c>
      <c r="F6" s="132"/>
    </row>
    <row r="7" spans="1:6" x14ac:dyDescent="0.2">
      <c r="A7" s="129" t="s">
        <v>92</v>
      </c>
      <c r="B7" s="130" t="s">
        <v>145</v>
      </c>
      <c r="C7" s="63">
        <v>8380</v>
      </c>
      <c r="D7" s="63">
        <v>2248</v>
      </c>
      <c r="E7" s="63">
        <v>10628</v>
      </c>
      <c r="F7" s="132"/>
    </row>
    <row r="8" spans="1:6" x14ac:dyDescent="0.2">
      <c r="A8" s="129" t="s">
        <v>93</v>
      </c>
      <c r="B8" s="130" t="s">
        <v>143</v>
      </c>
      <c r="C8" s="133">
        <v>18237</v>
      </c>
      <c r="D8" s="133">
        <v>2511</v>
      </c>
      <c r="E8" s="133">
        <v>20748</v>
      </c>
      <c r="F8" s="132"/>
    </row>
    <row r="9" spans="1:6" x14ac:dyDescent="0.2">
      <c r="A9" s="129" t="s">
        <v>55</v>
      </c>
      <c r="B9" s="130" t="s">
        <v>130</v>
      </c>
      <c r="C9" s="63">
        <v>3716</v>
      </c>
      <c r="D9" s="63">
        <v>8922</v>
      </c>
      <c r="E9" s="63">
        <v>12638</v>
      </c>
      <c r="F9" s="132"/>
    </row>
    <row r="10" spans="1:6" x14ac:dyDescent="0.2">
      <c r="A10" s="129" t="s">
        <v>42</v>
      </c>
      <c r="B10" s="130" t="s">
        <v>128</v>
      </c>
      <c r="C10" s="133">
        <v>12129</v>
      </c>
      <c r="D10" s="133">
        <v>2228</v>
      </c>
      <c r="E10" s="133">
        <v>14357</v>
      </c>
      <c r="F10" s="132"/>
    </row>
    <row r="11" spans="1:6" x14ac:dyDescent="0.2">
      <c r="A11" s="129" t="s">
        <v>75</v>
      </c>
      <c r="B11" s="130" t="s">
        <v>134</v>
      </c>
      <c r="C11" s="63">
        <v>3413</v>
      </c>
      <c r="D11" s="63">
        <v>31097</v>
      </c>
      <c r="E11" s="63">
        <v>34510</v>
      </c>
      <c r="F11" s="132"/>
    </row>
    <row r="12" spans="1:6" x14ac:dyDescent="0.2">
      <c r="A12" s="129" t="s">
        <v>94</v>
      </c>
      <c r="B12" s="130" t="s">
        <v>95</v>
      </c>
      <c r="C12" s="133">
        <v>2083</v>
      </c>
      <c r="D12" s="133">
        <v>3077</v>
      </c>
      <c r="E12" s="133">
        <v>5160</v>
      </c>
      <c r="F12" s="132"/>
    </row>
    <row r="13" spans="1:6" x14ac:dyDescent="0.2">
      <c r="A13" s="129" t="s">
        <v>76</v>
      </c>
      <c r="B13" s="130" t="s">
        <v>77</v>
      </c>
      <c r="C13" s="63">
        <v>1667</v>
      </c>
      <c r="D13" s="63">
        <v>2666</v>
      </c>
      <c r="E13" s="63">
        <v>4333</v>
      </c>
      <c r="F13" s="132"/>
    </row>
    <row r="14" spans="1:6" x14ac:dyDescent="0.2">
      <c r="A14" s="129" t="s">
        <v>56</v>
      </c>
      <c r="B14" s="130" t="s">
        <v>57</v>
      </c>
      <c r="C14" s="133">
        <v>7446</v>
      </c>
      <c r="D14" s="133">
        <v>2029</v>
      </c>
      <c r="E14" s="133">
        <v>9475</v>
      </c>
      <c r="F14" s="132"/>
    </row>
    <row r="15" spans="1:6" x14ac:dyDescent="0.2">
      <c r="A15" s="129" t="s">
        <v>78</v>
      </c>
      <c r="B15" s="130" t="s">
        <v>79</v>
      </c>
      <c r="C15" s="63">
        <v>1871</v>
      </c>
      <c r="D15" s="63">
        <v>1446</v>
      </c>
      <c r="E15" s="63">
        <v>3317</v>
      </c>
      <c r="F15" s="132"/>
    </row>
    <row r="16" spans="1:6" x14ac:dyDescent="0.2">
      <c r="A16" s="129" t="s">
        <v>58</v>
      </c>
      <c r="B16" s="130" t="s">
        <v>131</v>
      </c>
      <c r="C16" s="133">
        <v>15948</v>
      </c>
      <c r="D16" s="133">
        <v>17155</v>
      </c>
      <c r="E16" s="133">
        <v>33103</v>
      </c>
      <c r="F16" s="132"/>
    </row>
    <row r="17" spans="1:6" x14ac:dyDescent="0.2">
      <c r="A17" s="129" t="s">
        <v>0</v>
      </c>
      <c r="B17" s="130" t="s">
        <v>80</v>
      </c>
      <c r="C17" s="63">
        <v>101682</v>
      </c>
      <c r="D17" s="63">
        <v>4760</v>
      </c>
      <c r="E17" s="63">
        <v>106442</v>
      </c>
      <c r="F17" s="132"/>
    </row>
    <row r="18" spans="1:6" x14ac:dyDescent="0.2">
      <c r="A18" s="129" t="s">
        <v>1</v>
      </c>
      <c r="B18" s="130" t="s">
        <v>43</v>
      </c>
      <c r="C18" s="133">
        <v>15953</v>
      </c>
      <c r="D18" s="133">
        <v>8084</v>
      </c>
      <c r="E18" s="133">
        <v>24037</v>
      </c>
      <c r="F18" s="132"/>
    </row>
    <row r="19" spans="1:6" x14ac:dyDescent="0.2">
      <c r="A19" s="129" t="s">
        <v>18</v>
      </c>
      <c r="B19" s="130" t="s">
        <v>19</v>
      </c>
      <c r="C19" s="63">
        <v>1753</v>
      </c>
      <c r="D19" s="63">
        <v>23241</v>
      </c>
      <c r="E19" s="63">
        <v>24994</v>
      </c>
      <c r="F19" s="132"/>
    </row>
    <row r="20" spans="1:6" x14ac:dyDescent="0.2">
      <c r="A20" s="129" t="s">
        <v>44</v>
      </c>
      <c r="B20" s="130" t="s">
        <v>45</v>
      </c>
      <c r="C20" s="133">
        <v>2019</v>
      </c>
      <c r="D20" s="133">
        <v>2620</v>
      </c>
      <c r="E20" s="133">
        <v>4639</v>
      </c>
      <c r="F20" s="132"/>
    </row>
    <row r="21" spans="1:6" x14ac:dyDescent="0.2">
      <c r="A21" s="129" t="s">
        <v>81</v>
      </c>
      <c r="B21" s="130" t="s">
        <v>144</v>
      </c>
      <c r="C21" s="63">
        <v>17</v>
      </c>
      <c r="D21" s="63">
        <v>329</v>
      </c>
      <c r="E21" s="63">
        <v>346</v>
      </c>
      <c r="F21" s="132"/>
    </row>
    <row r="22" spans="1:6" x14ac:dyDescent="0.2">
      <c r="A22" s="129" t="s">
        <v>82</v>
      </c>
      <c r="B22" s="130" t="s">
        <v>83</v>
      </c>
      <c r="C22" s="133">
        <v>4892</v>
      </c>
      <c r="D22" s="133">
        <v>7609</v>
      </c>
      <c r="E22" s="133">
        <v>12501</v>
      </c>
      <c r="F22" s="132"/>
    </row>
    <row r="23" spans="1:6" x14ac:dyDescent="0.2">
      <c r="A23" s="129" t="s">
        <v>59</v>
      </c>
      <c r="B23" s="130" t="s">
        <v>60</v>
      </c>
      <c r="C23" s="63">
        <v>5218</v>
      </c>
      <c r="D23" s="63">
        <v>7639</v>
      </c>
      <c r="E23" s="63">
        <v>12857</v>
      </c>
      <c r="F23" s="132"/>
    </row>
    <row r="24" spans="1:6" x14ac:dyDescent="0.2">
      <c r="A24" s="129" t="s">
        <v>2</v>
      </c>
      <c r="B24" s="130" t="s">
        <v>96</v>
      </c>
      <c r="C24" s="133">
        <v>90135</v>
      </c>
      <c r="D24" s="133">
        <v>19452</v>
      </c>
      <c r="E24" s="133">
        <v>109587</v>
      </c>
      <c r="F24" s="132"/>
    </row>
    <row r="25" spans="1:6" x14ac:dyDescent="0.2">
      <c r="A25" s="129" t="s">
        <v>61</v>
      </c>
      <c r="B25" s="130" t="s">
        <v>62</v>
      </c>
      <c r="C25" s="63">
        <v>577</v>
      </c>
      <c r="D25" s="63">
        <v>3058</v>
      </c>
      <c r="E25" s="63">
        <v>3635</v>
      </c>
      <c r="F25" s="132"/>
    </row>
    <row r="26" spans="1:6" x14ac:dyDescent="0.2">
      <c r="A26" s="129" t="s">
        <v>3</v>
      </c>
      <c r="B26" s="130" t="s">
        <v>63</v>
      </c>
      <c r="C26" s="133">
        <v>18265</v>
      </c>
      <c r="D26" s="133">
        <v>11046</v>
      </c>
      <c r="E26" s="133">
        <v>29311</v>
      </c>
      <c r="F26" s="132"/>
    </row>
    <row r="27" spans="1:6" x14ac:dyDescent="0.2">
      <c r="A27" s="129" t="s">
        <v>20</v>
      </c>
      <c r="B27" s="130" t="s">
        <v>21</v>
      </c>
      <c r="C27" s="63">
        <v>4069</v>
      </c>
      <c r="D27" s="63">
        <v>1228</v>
      </c>
      <c r="E27" s="63">
        <v>5297</v>
      </c>
      <c r="F27" s="132"/>
    </row>
    <row r="28" spans="1:6" x14ac:dyDescent="0.2">
      <c r="A28" s="129" t="s">
        <v>64</v>
      </c>
      <c r="B28" s="130" t="s">
        <v>65</v>
      </c>
      <c r="C28" s="133">
        <v>10199</v>
      </c>
      <c r="D28" s="133">
        <v>9465</v>
      </c>
      <c r="E28" s="133">
        <v>19664</v>
      </c>
      <c r="F28" s="132"/>
    </row>
    <row r="29" spans="1:6" x14ac:dyDescent="0.2">
      <c r="A29" s="129" t="s">
        <v>66</v>
      </c>
      <c r="B29" s="130" t="s">
        <v>67</v>
      </c>
      <c r="C29" s="63">
        <v>4171</v>
      </c>
      <c r="D29" s="63">
        <v>9080</v>
      </c>
      <c r="E29" s="63">
        <v>13251</v>
      </c>
      <c r="F29" s="132"/>
    </row>
    <row r="30" spans="1:6" x14ac:dyDescent="0.2">
      <c r="A30" s="129" t="s">
        <v>68</v>
      </c>
      <c r="B30" s="130" t="s">
        <v>69</v>
      </c>
      <c r="C30" s="133">
        <v>1998</v>
      </c>
      <c r="D30" s="133">
        <v>2243</v>
      </c>
      <c r="E30" s="133">
        <v>4241</v>
      </c>
      <c r="F30" s="132"/>
    </row>
    <row r="31" spans="1:6" x14ac:dyDescent="0.2">
      <c r="A31" s="129" t="s">
        <v>46</v>
      </c>
      <c r="B31" s="130" t="s">
        <v>47</v>
      </c>
      <c r="C31" s="63">
        <v>5535</v>
      </c>
      <c r="D31" s="63">
        <v>2320</v>
      </c>
      <c r="E31" s="63">
        <v>7855</v>
      </c>
      <c r="F31" s="132"/>
    </row>
    <row r="32" spans="1:6" x14ac:dyDescent="0.2">
      <c r="A32" s="129" t="s">
        <v>4</v>
      </c>
      <c r="B32" s="130" t="s">
        <v>22</v>
      </c>
      <c r="C32" s="133">
        <v>234370</v>
      </c>
      <c r="D32" s="133">
        <v>28255</v>
      </c>
      <c r="E32" s="133">
        <v>262625</v>
      </c>
      <c r="F32" s="132"/>
    </row>
    <row r="33" spans="1:6" x14ac:dyDescent="0.2">
      <c r="A33" s="129" t="s">
        <v>84</v>
      </c>
      <c r="B33" s="130" t="s">
        <v>85</v>
      </c>
      <c r="C33" s="63">
        <v>19899</v>
      </c>
      <c r="D33" s="63">
        <v>8250</v>
      </c>
      <c r="E33" s="63">
        <v>28149</v>
      </c>
      <c r="F33" s="132"/>
    </row>
    <row r="34" spans="1:6" x14ac:dyDescent="0.2">
      <c r="A34" s="129" t="s">
        <v>97</v>
      </c>
      <c r="B34" s="130" t="s">
        <v>98</v>
      </c>
      <c r="C34" s="133">
        <v>7677</v>
      </c>
      <c r="D34" s="133">
        <v>7088</v>
      </c>
      <c r="E34" s="133">
        <v>14765</v>
      </c>
      <c r="F34" s="132"/>
    </row>
    <row r="35" spans="1:6" x14ac:dyDescent="0.2">
      <c r="A35" s="129" t="s">
        <v>86</v>
      </c>
      <c r="B35" s="130" t="s">
        <v>135</v>
      </c>
      <c r="C35" s="63">
        <v>1539</v>
      </c>
      <c r="D35" s="63">
        <v>1348</v>
      </c>
      <c r="E35" s="63">
        <v>2887</v>
      </c>
      <c r="F35" s="132"/>
    </row>
    <row r="36" spans="1:6" x14ac:dyDescent="0.2">
      <c r="A36" s="129" t="s">
        <v>5</v>
      </c>
      <c r="B36" s="130" t="s">
        <v>48</v>
      </c>
      <c r="C36" s="133">
        <v>66569</v>
      </c>
      <c r="D36" s="133">
        <v>2743</v>
      </c>
      <c r="E36" s="133">
        <v>69312</v>
      </c>
      <c r="F36" s="132"/>
    </row>
    <row r="37" spans="1:6" x14ac:dyDescent="0.2">
      <c r="A37" s="129" t="s">
        <v>70</v>
      </c>
      <c r="B37" s="130" t="s">
        <v>71</v>
      </c>
      <c r="C37" s="63">
        <v>6250</v>
      </c>
      <c r="D37" s="63">
        <v>3701</v>
      </c>
      <c r="E37" s="63">
        <v>9951</v>
      </c>
      <c r="F37" s="132"/>
    </row>
    <row r="38" spans="1:6" x14ac:dyDescent="0.2">
      <c r="A38" s="129" t="s">
        <v>72</v>
      </c>
      <c r="B38" s="130" t="s">
        <v>132</v>
      </c>
      <c r="C38" s="133">
        <v>18312</v>
      </c>
      <c r="D38" s="133">
        <v>8588</v>
      </c>
      <c r="E38" s="133">
        <v>26900</v>
      </c>
      <c r="F38" s="132"/>
    </row>
    <row r="39" spans="1:6" x14ac:dyDescent="0.2">
      <c r="A39" s="129" t="s">
        <v>49</v>
      </c>
      <c r="B39" s="130" t="s">
        <v>50</v>
      </c>
      <c r="C39" s="63">
        <v>4292</v>
      </c>
      <c r="D39" s="63">
        <v>2238</v>
      </c>
      <c r="E39" s="63">
        <v>6530</v>
      </c>
      <c r="F39" s="132"/>
    </row>
    <row r="40" spans="1:6" x14ac:dyDescent="0.2">
      <c r="A40" s="129" t="s">
        <v>23</v>
      </c>
      <c r="B40" s="130" t="s">
        <v>24</v>
      </c>
      <c r="C40" s="133">
        <v>9545</v>
      </c>
      <c r="D40" s="133">
        <v>3664</v>
      </c>
      <c r="E40" s="133">
        <v>13209</v>
      </c>
      <c r="F40" s="132"/>
    </row>
    <row r="41" spans="1:6" x14ac:dyDescent="0.2">
      <c r="A41" s="129" t="s">
        <v>25</v>
      </c>
      <c r="B41" s="130" t="s">
        <v>26</v>
      </c>
      <c r="C41" s="63">
        <v>522</v>
      </c>
      <c r="D41" s="63">
        <v>1347</v>
      </c>
      <c r="E41" s="63">
        <v>1869</v>
      </c>
      <c r="F41" s="132"/>
    </row>
    <row r="42" spans="1:6" x14ac:dyDescent="0.2">
      <c r="A42" s="129" t="s">
        <v>27</v>
      </c>
      <c r="B42" s="130" t="s">
        <v>28</v>
      </c>
      <c r="C42" s="133">
        <v>6039</v>
      </c>
      <c r="D42" s="133">
        <v>10378</v>
      </c>
      <c r="E42" s="133">
        <v>16417</v>
      </c>
      <c r="F42" s="132"/>
    </row>
    <row r="43" spans="1:6" x14ac:dyDescent="0.2">
      <c r="A43" s="129" t="s">
        <v>109</v>
      </c>
      <c r="B43" s="130" t="s">
        <v>110</v>
      </c>
      <c r="C43" s="63">
        <v>259</v>
      </c>
      <c r="D43" s="63">
        <v>2916</v>
      </c>
      <c r="E43" s="63">
        <v>3175</v>
      </c>
      <c r="F43" s="132"/>
    </row>
    <row r="44" spans="1:6" x14ac:dyDescent="0.2">
      <c r="A44" s="129" t="s">
        <v>140</v>
      </c>
      <c r="B44" s="130" t="s">
        <v>141</v>
      </c>
      <c r="C44" s="133">
        <v>164</v>
      </c>
      <c r="D44" s="133">
        <v>301</v>
      </c>
      <c r="E44" s="133">
        <v>465</v>
      </c>
      <c r="F44" s="132"/>
    </row>
    <row r="45" spans="1:6" x14ac:dyDescent="0.2">
      <c r="A45" s="129" t="s">
        <v>6</v>
      </c>
      <c r="B45" s="130" t="s">
        <v>99</v>
      </c>
      <c r="C45" s="63">
        <v>35561</v>
      </c>
      <c r="D45" s="63">
        <v>4619</v>
      </c>
      <c r="E45" s="63">
        <v>40180</v>
      </c>
      <c r="F45" s="132"/>
    </row>
    <row r="46" spans="1:6" x14ac:dyDescent="0.2">
      <c r="A46" s="129" t="s">
        <v>29</v>
      </c>
      <c r="B46" s="130" t="s">
        <v>30</v>
      </c>
      <c r="C46" s="133">
        <v>3522</v>
      </c>
      <c r="D46" s="133">
        <v>3103</v>
      </c>
      <c r="E46" s="133">
        <v>6625</v>
      </c>
      <c r="F46" s="132"/>
    </row>
    <row r="47" spans="1:6" x14ac:dyDescent="0.2">
      <c r="A47" s="129" t="s">
        <v>31</v>
      </c>
      <c r="B47" s="130" t="s">
        <v>32</v>
      </c>
      <c r="C47" s="63">
        <v>22610</v>
      </c>
      <c r="D47" s="63">
        <v>23139</v>
      </c>
      <c r="E47" s="63">
        <v>45749</v>
      </c>
      <c r="F47" s="132"/>
    </row>
    <row r="48" spans="1:6" x14ac:dyDescent="0.2">
      <c r="A48" s="129" t="s">
        <v>51</v>
      </c>
      <c r="B48" s="130" t="s">
        <v>52</v>
      </c>
      <c r="C48" s="133">
        <v>10162</v>
      </c>
      <c r="D48" s="133">
        <v>6102</v>
      </c>
      <c r="E48" s="133">
        <v>16264</v>
      </c>
      <c r="F48" s="132"/>
    </row>
    <row r="49" spans="1:6" x14ac:dyDescent="0.2">
      <c r="A49" s="129" t="s">
        <v>7</v>
      </c>
      <c r="B49" s="130" t="s">
        <v>133</v>
      </c>
      <c r="C49" s="63">
        <v>37712</v>
      </c>
      <c r="D49" s="63">
        <v>986</v>
      </c>
      <c r="E49" s="63">
        <v>38698</v>
      </c>
      <c r="F49" s="132"/>
    </row>
    <row r="50" spans="1:6" x14ac:dyDescent="0.2">
      <c r="A50" s="129" t="s">
        <v>100</v>
      </c>
      <c r="B50" s="130" t="s">
        <v>138</v>
      </c>
      <c r="C50" s="133">
        <v>11218</v>
      </c>
      <c r="D50" s="133">
        <v>3289</v>
      </c>
      <c r="E50" s="133">
        <v>14507</v>
      </c>
      <c r="F50" s="132"/>
    </row>
    <row r="51" spans="1:6" x14ac:dyDescent="0.2">
      <c r="A51" s="129" t="s">
        <v>33</v>
      </c>
      <c r="B51" s="130" t="s">
        <v>34</v>
      </c>
      <c r="C51" s="63">
        <v>7141</v>
      </c>
      <c r="D51" s="63">
        <v>3790</v>
      </c>
      <c r="E51" s="63">
        <v>10931</v>
      </c>
      <c r="F51" s="132"/>
    </row>
    <row r="52" spans="1:6" x14ac:dyDescent="0.2">
      <c r="A52" s="129" t="s">
        <v>87</v>
      </c>
      <c r="B52" s="130" t="s">
        <v>136</v>
      </c>
      <c r="C52" s="133">
        <v>4650</v>
      </c>
      <c r="D52" s="133">
        <v>4889</v>
      </c>
      <c r="E52" s="133">
        <v>9539</v>
      </c>
      <c r="F52" s="132"/>
    </row>
    <row r="53" spans="1:6" x14ac:dyDescent="0.2">
      <c r="A53" s="129" t="s">
        <v>88</v>
      </c>
      <c r="B53" s="130" t="s">
        <v>137</v>
      </c>
      <c r="C53" s="63">
        <v>7652</v>
      </c>
      <c r="D53" s="63">
        <v>4955</v>
      </c>
      <c r="E53" s="63">
        <v>12607</v>
      </c>
      <c r="F53" s="132"/>
    </row>
    <row r="54" spans="1:6" x14ac:dyDescent="0.2">
      <c r="A54" s="129" t="s">
        <v>8</v>
      </c>
      <c r="B54" s="130" t="s">
        <v>73</v>
      </c>
      <c r="C54" s="133">
        <v>52501</v>
      </c>
      <c r="D54" s="133">
        <v>4881</v>
      </c>
      <c r="E54" s="133">
        <v>57382</v>
      </c>
      <c r="F54" s="132"/>
    </row>
    <row r="55" spans="1:6" x14ac:dyDescent="0.2">
      <c r="A55" s="129" t="s">
        <v>9</v>
      </c>
      <c r="B55" s="130" t="s">
        <v>35</v>
      </c>
      <c r="C55" s="63">
        <v>49134</v>
      </c>
      <c r="D55" s="63">
        <v>8855</v>
      </c>
      <c r="E55" s="63">
        <v>57989</v>
      </c>
      <c r="F55" s="132"/>
    </row>
    <row r="56" spans="1:6" x14ac:dyDescent="0.2">
      <c r="A56" s="129" t="s">
        <v>101</v>
      </c>
      <c r="B56" s="130" t="s">
        <v>102</v>
      </c>
      <c r="C56" s="133">
        <v>1917</v>
      </c>
      <c r="D56" s="133">
        <v>3957</v>
      </c>
      <c r="E56" s="133">
        <v>5874</v>
      </c>
      <c r="F56" s="132"/>
    </row>
    <row r="57" spans="1:6" x14ac:dyDescent="0.2">
      <c r="A57" s="129" t="s">
        <v>53</v>
      </c>
      <c r="B57" s="130" t="s">
        <v>129</v>
      </c>
      <c r="C57" s="63">
        <v>8644</v>
      </c>
      <c r="D57" s="63">
        <v>3623</v>
      </c>
      <c r="E57" s="63">
        <v>12267</v>
      </c>
      <c r="F57" s="132"/>
    </row>
    <row r="58" spans="1:6" x14ac:dyDescent="0.2">
      <c r="A58" s="129" t="s">
        <v>103</v>
      </c>
      <c r="B58" s="130" t="s">
        <v>104</v>
      </c>
      <c r="C58" s="133">
        <v>1192</v>
      </c>
      <c r="D58" s="133">
        <v>3777</v>
      </c>
      <c r="E58" s="133">
        <v>4969</v>
      </c>
      <c r="F58" s="132"/>
    </row>
    <row r="59" spans="1:6" x14ac:dyDescent="0.2">
      <c r="A59" s="129" t="s">
        <v>36</v>
      </c>
      <c r="B59" s="130" t="s">
        <v>37</v>
      </c>
      <c r="C59" s="63">
        <v>12415</v>
      </c>
      <c r="D59" s="63">
        <v>3166</v>
      </c>
      <c r="E59" s="63">
        <v>15581</v>
      </c>
      <c r="F59" s="132"/>
    </row>
    <row r="60" spans="1:6" x14ac:dyDescent="0.2">
      <c r="A60" s="129" t="s">
        <v>89</v>
      </c>
      <c r="B60" s="130" t="s">
        <v>90</v>
      </c>
      <c r="C60" s="133">
        <v>10484</v>
      </c>
      <c r="D60" s="133">
        <v>4952</v>
      </c>
      <c r="E60" s="133">
        <v>15436</v>
      </c>
      <c r="F60" s="132"/>
    </row>
    <row r="61" spans="1:6" x14ac:dyDescent="0.2">
      <c r="A61" s="129" t="s">
        <v>105</v>
      </c>
      <c r="B61" s="130" t="s">
        <v>106</v>
      </c>
      <c r="C61" s="63">
        <v>3333</v>
      </c>
      <c r="D61" s="63">
        <v>1658</v>
      </c>
      <c r="E61" s="63">
        <v>4991</v>
      </c>
      <c r="F61" s="132"/>
    </row>
    <row r="62" spans="1:6" x14ac:dyDescent="0.2">
      <c r="A62" s="129" t="s">
        <v>38</v>
      </c>
      <c r="B62" s="130" t="s">
        <v>39</v>
      </c>
      <c r="C62" s="133">
        <v>8184</v>
      </c>
      <c r="D62" s="133">
        <v>2651</v>
      </c>
      <c r="E62" s="133">
        <v>10835</v>
      </c>
      <c r="F62" s="132"/>
    </row>
    <row r="63" spans="1:6" x14ac:dyDescent="0.2">
      <c r="A63" s="129" t="s">
        <v>107</v>
      </c>
      <c r="B63" s="130" t="s">
        <v>139</v>
      </c>
      <c r="C63" s="63">
        <v>3603</v>
      </c>
      <c r="D63" s="63">
        <v>2474</v>
      </c>
      <c r="E63" s="63">
        <v>6077</v>
      </c>
      <c r="F63" s="132"/>
    </row>
    <row r="65" spans="1:6" x14ac:dyDescent="0.2">
      <c r="A65" s="129" t="s">
        <v>116</v>
      </c>
      <c r="B65" s="130" t="s">
        <v>148</v>
      </c>
      <c r="C65" s="133">
        <v>36793</v>
      </c>
      <c r="D65" s="133">
        <v>881</v>
      </c>
      <c r="E65" s="133">
        <v>37674</v>
      </c>
      <c r="F65" s="132"/>
    </row>
    <row r="67" spans="1:6" x14ac:dyDescent="0.2">
      <c r="B67" s="61" t="s">
        <v>10</v>
      </c>
      <c r="C67" s="134">
        <v>1080130</v>
      </c>
      <c r="D67" s="134">
        <v>385916</v>
      </c>
      <c r="E67" s="134">
        <v>1466046</v>
      </c>
      <c r="F67" s="132"/>
    </row>
    <row r="68" spans="1:6" x14ac:dyDescent="0.2">
      <c r="C68" s="132"/>
      <c r="D68" s="132"/>
      <c r="E68" s="132"/>
    </row>
    <row r="69" spans="1:6" ht="15" x14ac:dyDescent="0.25">
      <c r="A69" s="135"/>
      <c r="C69" s="132"/>
      <c r="D69" s="132"/>
      <c r="E69" s="132"/>
      <c r="F69" s="132"/>
    </row>
    <row r="71" spans="1:6" x14ac:dyDescent="0.2">
      <c r="A71" s="136" t="s">
        <v>124</v>
      </c>
      <c r="B71" s="137"/>
      <c r="C71" s="138" t="s">
        <v>13</v>
      </c>
      <c r="D71" s="139" t="s">
        <v>125</v>
      </c>
    </row>
    <row r="72" spans="1:6" x14ac:dyDescent="0.2">
      <c r="A72" s="136"/>
      <c r="B72" s="136"/>
      <c r="C72" s="138" t="s">
        <v>14</v>
      </c>
      <c r="D72" s="139" t="s">
        <v>126</v>
      </c>
    </row>
    <row r="73" spans="1:6" x14ac:dyDescent="0.2">
      <c r="A73" s="136"/>
      <c r="B73" s="136"/>
      <c r="C73" s="138" t="s">
        <v>116</v>
      </c>
      <c r="D73" s="139" t="s">
        <v>127</v>
      </c>
    </row>
    <row r="74" spans="1:6" x14ac:dyDescent="0.2">
      <c r="A74" s="137"/>
      <c r="B74" s="136"/>
      <c r="C74" s="137"/>
      <c r="D74" s="137"/>
    </row>
    <row r="75" spans="1:6" x14ac:dyDescent="0.2">
      <c r="A75" s="137"/>
      <c r="B75" s="137"/>
      <c r="C75" s="136" t="s">
        <v>149</v>
      </c>
      <c r="D75" s="138"/>
      <c r="E75" s="3"/>
      <c r="F75" s="9"/>
    </row>
    <row r="76" spans="1:6" x14ac:dyDescent="0.2">
      <c r="A76" s="137"/>
      <c r="B76" s="137"/>
      <c r="C76" s="137" t="s">
        <v>150</v>
      </c>
      <c r="D76" s="138"/>
      <c r="E76" s="3"/>
      <c r="F76" s="9"/>
    </row>
  </sheetData>
  <mergeCells count="4">
    <mergeCell ref="A2:E2"/>
    <mergeCell ref="C3:E3"/>
    <mergeCell ref="A4:B4"/>
    <mergeCell ref="A1:E1"/>
  </mergeCells>
  <printOptions horizontalCentered="1"/>
  <pageMargins left="0.7" right="0.7" top="0.75" bottom="0.75" header="0.3" footer="0.3"/>
  <pageSetup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opLeftCell="D1" zoomScale="82" zoomScaleNormal="82" workbookViewId="0">
      <selection activeCell="E4" sqref="E4"/>
    </sheetView>
  </sheetViews>
  <sheetFormatPr baseColWidth="10" defaultRowHeight="12.75" x14ac:dyDescent="0.2"/>
  <cols>
    <col min="1" max="1" width="21.42578125" style="1" hidden="1" customWidth="1"/>
    <col min="2" max="2" width="11.28515625" style="1" hidden="1" customWidth="1"/>
    <col min="3" max="3" width="0.140625" style="1" hidden="1" customWidth="1"/>
    <col min="4" max="4" width="7.28515625" style="1" customWidth="1"/>
    <col min="5" max="5" width="9.140625" style="1" customWidth="1"/>
    <col min="6" max="6" width="5.42578125" style="2" bestFit="1" customWidth="1"/>
    <col min="7" max="7" width="26.85546875" style="3" customWidth="1"/>
    <col min="8" max="8" width="10.140625" style="9" customWidth="1"/>
    <col min="9" max="9" width="9.5703125" style="9" customWidth="1"/>
    <col min="10" max="10" width="11.7109375" style="9" customWidth="1"/>
    <col min="11" max="11" width="15.7109375" style="1" customWidth="1"/>
    <col min="12" max="12" width="14.42578125" style="69" customWidth="1"/>
    <col min="13" max="13" width="25.28515625" style="83" bestFit="1" customWidth="1"/>
    <col min="14" max="16384" width="11.42578125" style="1"/>
  </cols>
  <sheetData>
    <row r="1" spans="4:13" ht="12.75" customHeight="1" x14ac:dyDescent="0.2">
      <c r="E1" s="169" t="s">
        <v>108</v>
      </c>
      <c r="F1" s="169"/>
      <c r="G1" s="169"/>
      <c r="H1" s="169"/>
      <c r="I1" s="169"/>
      <c r="J1" s="169"/>
      <c r="M1" s="1"/>
    </row>
    <row r="2" spans="4:13" ht="12.75" customHeight="1" x14ac:dyDescent="0.2">
      <c r="E2" s="169"/>
      <c r="F2" s="169"/>
      <c r="G2" s="169"/>
      <c r="H2" s="169"/>
      <c r="I2" s="169"/>
      <c r="J2" s="169"/>
      <c r="M2" s="1"/>
    </row>
    <row r="3" spans="4:13" ht="38.25" customHeight="1" x14ac:dyDescent="0.2">
      <c r="E3" s="174" t="s">
        <v>153</v>
      </c>
      <c r="F3" s="174"/>
      <c r="G3" s="174"/>
      <c r="H3" s="174"/>
      <c r="I3" s="174"/>
      <c r="J3" s="174"/>
      <c r="M3" s="1"/>
    </row>
    <row r="4" spans="4:13" ht="30.75" customHeight="1" thickBot="1" x14ac:dyDescent="0.25">
      <c r="F4" s="173" t="s">
        <v>12</v>
      </c>
      <c r="G4" s="173"/>
      <c r="H4" s="8" t="s">
        <v>13</v>
      </c>
      <c r="I4" s="8" t="s">
        <v>14</v>
      </c>
      <c r="J4" s="8" t="s">
        <v>10</v>
      </c>
      <c r="M4" s="1"/>
    </row>
    <row r="5" spans="4:13" ht="28.5" customHeight="1" x14ac:dyDescent="0.2">
      <c r="D5" s="190" t="s">
        <v>111</v>
      </c>
      <c r="E5" s="175" t="s">
        <v>117</v>
      </c>
      <c r="F5" s="64" t="s">
        <v>16</v>
      </c>
      <c r="G5" s="37" t="s">
        <v>17</v>
      </c>
      <c r="H5" s="21">
        <v>13494</v>
      </c>
      <c r="I5" s="21">
        <v>7224</v>
      </c>
      <c r="J5" s="22">
        <v>20718</v>
      </c>
    </row>
    <row r="6" spans="4:13" ht="28.5" customHeight="1" x14ac:dyDescent="0.2">
      <c r="D6" s="191"/>
      <c r="E6" s="176"/>
      <c r="F6" s="65" t="s">
        <v>23</v>
      </c>
      <c r="G6" s="26" t="s">
        <v>24</v>
      </c>
      <c r="H6" s="14">
        <v>9545</v>
      </c>
      <c r="I6" s="14">
        <v>3664</v>
      </c>
      <c r="J6" s="23">
        <v>13209</v>
      </c>
    </row>
    <row r="7" spans="4:13" ht="28.5" customHeight="1" x14ac:dyDescent="0.2">
      <c r="D7" s="191"/>
      <c r="E7" s="176"/>
      <c r="F7" s="65" t="s">
        <v>38</v>
      </c>
      <c r="G7" s="26" t="s">
        <v>39</v>
      </c>
      <c r="H7" s="14">
        <v>8184</v>
      </c>
      <c r="I7" s="14">
        <v>2651</v>
      </c>
      <c r="J7" s="23">
        <v>10835</v>
      </c>
    </row>
    <row r="8" spans="4:13" ht="28.5" customHeight="1" x14ac:dyDescent="0.2">
      <c r="D8" s="191"/>
      <c r="E8" s="176"/>
      <c r="F8" s="65" t="s">
        <v>20</v>
      </c>
      <c r="G8" s="26" t="s">
        <v>21</v>
      </c>
      <c r="H8" s="14">
        <v>4069</v>
      </c>
      <c r="I8" s="14">
        <v>1228</v>
      </c>
      <c r="J8" s="23">
        <v>5297</v>
      </c>
    </row>
    <row r="9" spans="4:13" ht="28.5" customHeight="1" thickBot="1" x14ac:dyDescent="0.25">
      <c r="D9" s="191"/>
      <c r="E9" s="177"/>
      <c r="F9" s="66" t="s">
        <v>29</v>
      </c>
      <c r="G9" s="38" t="s">
        <v>30</v>
      </c>
      <c r="H9" s="24">
        <v>3522</v>
      </c>
      <c r="I9" s="24">
        <v>3103</v>
      </c>
      <c r="J9" s="25">
        <v>6625</v>
      </c>
      <c r="K9" s="6">
        <f>SUM(J5:J9)</f>
        <v>56684</v>
      </c>
    </row>
    <row r="10" spans="4:13" ht="28.5" customHeight="1" x14ac:dyDescent="0.2">
      <c r="D10" s="191"/>
      <c r="E10" s="178" t="s">
        <v>123</v>
      </c>
      <c r="F10" s="39" t="s">
        <v>4</v>
      </c>
      <c r="G10" s="40" t="s">
        <v>22</v>
      </c>
      <c r="H10" s="21">
        <v>234370</v>
      </c>
      <c r="I10" s="21">
        <v>28255</v>
      </c>
      <c r="J10" s="22">
        <v>262625</v>
      </c>
    </row>
    <row r="11" spans="4:13" ht="28.5" customHeight="1" x14ac:dyDescent="0.2">
      <c r="D11" s="191"/>
      <c r="E11" s="179"/>
      <c r="F11" s="27" t="s">
        <v>9</v>
      </c>
      <c r="G11" s="28" t="s">
        <v>35</v>
      </c>
      <c r="H11" s="14">
        <v>49134</v>
      </c>
      <c r="I11" s="14">
        <v>8855</v>
      </c>
      <c r="J11" s="23">
        <v>57989</v>
      </c>
    </row>
    <row r="12" spans="4:13" ht="28.5" customHeight="1" x14ac:dyDescent="0.2">
      <c r="D12" s="191"/>
      <c r="E12" s="179"/>
      <c r="F12" s="27" t="s">
        <v>31</v>
      </c>
      <c r="G12" s="28" t="s">
        <v>32</v>
      </c>
      <c r="H12" s="14">
        <v>22610</v>
      </c>
      <c r="I12" s="14">
        <v>23139</v>
      </c>
      <c r="J12" s="23">
        <v>45749</v>
      </c>
    </row>
    <row r="13" spans="4:13" ht="28.5" customHeight="1" x14ac:dyDescent="0.2">
      <c r="D13" s="191"/>
      <c r="E13" s="179"/>
      <c r="F13" s="27" t="s">
        <v>36</v>
      </c>
      <c r="G13" s="28" t="s">
        <v>37</v>
      </c>
      <c r="H13" s="14">
        <v>12415</v>
      </c>
      <c r="I13" s="14">
        <v>3166</v>
      </c>
      <c r="J13" s="23">
        <v>15581</v>
      </c>
    </row>
    <row r="14" spans="4:13" ht="28.5" customHeight="1" x14ac:dyDescent="0.2">
      <c r="D14" s="191"/>
      <c r="E14" s="179"/>
      <c r="F14" s="27" t="s">
        <v>27</v>
      </c>
      <c r="G14" s="28" t="s">
        <v>28</v>
      </c>
      <c r="H14" s="14">
        <v>6039</v>
      </c>
      <c r="I14" s="14">
        <v>10378</v>
      </c>
      <c r="J14" s="23">
        <v>16417</v>
      </c>
    </row>
    <row r="15" spans="4:13" ht="28.5" customHeight="1" x14ac:dyDescent="0.2">
      <c r="D15" s="191"/>
      <c r="E15" s="179"/>
      <c r="F15" s="27" t="s">
        <v>18</v>
      </c>
      <c r="G15" s="28" t="s">
        <v>19</v>
      </c>
      <c r="H15" s="14">
        <v>1753</v>
      </c>
      <c r="I15" s="14">
        <v>23241</v>
      </c>
      <c r="J15" s="23">
        <v>24994</v>
      </c>
    </row>
    <row r="16" spans="4:13" ht="28.5" customHeight="1" x14ac:dyDescent="0.2">
      <c r="D16" s="191"/>
      <c r="E16" s="179"/>
      <c r="F16" s="27" t="s">
        <v>33</v>
      </c>
      <c r="G16" s="28" t="s">
        <v>34</v>
      </c>
      <c r="H16" s="14">
        <v>7141</v>
      </c>
      <c r="I16" s="14">
        <v>3790</v>
      </c>
      <c r="J16" s="23">
        <v>10931</v>
      </c>
    </row>
    <row r="17" spans="4:12" ht="28.5" customHeight="1" thickBot="1" x14ac:dyDescent="0.25">
      <c r="D17" s="192"/>
      <c r="E17" s="180"/>
      <c r="F17" s="41" t="s">
        <v>25</v>
      </c>
      <c r="G17" s="42" t="s">
        <v>26</v>
      </c>
      <c r="H17" s="24">
        <v>522</v>
      </c>
      <c r="I17" s="24">
        <v>1347</v>
      </c>
      <c r="J17" s="25">
        <v>1869</v>
      </c>
      <c r="K17" s="68">
        <f>SUM(J10:J17)</f>
        <v>436155</v>
      </c>
      <c r="L17" s="70">
        <f>K9+K17</f>
        <v>492839</v>
      </c>
    </row>
    <row r="18" spans="4:12" ht="28.5" customHeight="1" x14ac:dyDescent="0.2">
      <c r="D18" s="190" t="s">
        <v>112</v>
      </c>
      <c r="E18" s="184" t="s">
        <v>152</v>
      </c>
      <c r="F18" s="43" t="s">
        <v>5</v>
      </c>
      <c r="G18" s="44" t="s">
        <v>48</v>
      </c>
      <c r="H18" s="21">
        <v>66569</v>
      </c>
      <c r="I18" s="21">
        <v>2743</v>
      </c>
      <c r="J18" s="22">
        <v>69312</v>
      </c>
    </row>
    <row r="19" spans="4:12" ht="28.5" customHeight="1" x14ac:dyDescent="0.2">
      <c r="D19" s="191"/>
      <c r="E19" s="185"/>
      <c r="F19" s="29" t="s">
        <v>41</v>
      </c>
      <c r="G19" s="30" t="s">
        <v>142</v>
      </c>
      <c r="H19" s="14">
        <v>21398</v>
      </c>
      <c r="I19" s="14">
        <v>16575</v>
      </c>
      <c r="J19" s="23">
        <v>37973</v>
      </c>
    </row>
    <row r="20" spans="4:12" ht="28.5" customHeight="1" x14ac:dyDescent="0.2">
      <c r="D20" s="191"/>
      <c r="E20" s="185"/>
      <c r="F20" s="29" t="s">
        <v>51</v>
      </c>
      <c r="G20" s="30" t="s">
        <v>52</v>
      </c>
      <c r="H20" s="14">
        <v>10162</v>
      </c>
      <c r="I20" s="14">
        <v>6102</v>
      </c>
      <c r="J20" s="23">
        <v>16264</v>
      </c>
    </row>
    <row r="21" spans="4:12" ht="28.5" customHeight="1" x14ac:dyDescent="0.2">
      <c r="D21" s="191"/>
      <c r="E21" s="185"/>
      <c r="F21" s="29" t="s">
        <v>46</v>
      </c>
      <c r="G21" s="30" t="s">
        <v>47</v>
      </c>
      <c r="H21" s="14">
        <v>5535</v>
      </c>
      <c r="I21" s="14">
        <v>2320</v>
      </c>
      <c r="J21" s="23">
        <v>7855</v>
      </c>
    </row>
    <row r="22" spans="4:12" ht="28.5" customHeight="1" x14ac:dyDescent="0.2">
      <c r="D22" s="191"/>
      <c r="E22" s="185"/>
      <c r="F22" s="29" t="s">
        <v>44</v>
      </c>
      <c r="G22" s="30" t="s">
        <v>45</v>
      </c>
      <c r="H22" s="63">
        <v>2019</v>
      </c>
      <c r="I22" s="63">
        <v>2620</v>
      </c>
      <c r="J22" s="63">
        <v>4639</v>
      </c>
    </row>
    <row r="23" spans="4:12" ht="28.5" customHeight="1" thickBot="1" x14ac:dyDescent="0.25">
      <c r="D23" s="191"/>
      <c r="E23" s="186"/>
      <c r="F23" s="45" t="s">
        <v>49</v>
      </c>
      <c r="G23" s="46" t="s">
        <v>50</v>
      </c>
      <c r="H23" s="24">
        <v>4292</v>
      </c>
      <c r="I23" s="24">
        <v>2238</v>
      </c>
      <c r="J23" s="25">
        <v>6530</v>
      </c>
      <c r="K23" s="6">
        <f>SUM(J18:J23)</f>
        <v>142573</v>
      </c>
    </row>
    <row r="24" spans="4:12" ht="28.5" customHeight="1" x14ac:dyDescent="0.2">
      <c r="D24" s="191"/>
      <c r="E24" s="187" t="s">
        <v>118</v>
      </c>
      <c r="F24" s="47" t="s">
        <v>1</v>
      </c>
      <c r="G24" s="48" t="s">
        <v>43</v>
      </c>
      <c r="H24" s="14">
        <v>15953</v>
      </c>
      <c r="I24" s="14">
        <v>8084</v>
      </c>
      <c r="J24" s="23">
        <v>24037</v>
      </c>
    </row>
    <row r="25" spans="4:12" ht="28.5" customHeight="1" x14ac:dyDescent="0.2">
      <c r="D25" s="191"/>
      <c r="E25" s="188"/>
      <c r="F25" s="31" t="s">
        <v>53</v>
      </c>
      <c r="G25" s="32" t="s">
        <v>129</v>
      </c>
      <c r="H25" s="14">
        <v>8644</v>
      </c>
      <c r="I25" s="14">
        <v>3623</v>
      </c>
      <c r="J25" s="23">
        <v>12267</v>
      </c>
    </row>
    <row r="26" spans="4:12" ht="28.5" customHeight="1" thickBot="1" x14ac:dyDescent="0.25">
      <c r="D26" s="192"/>
      <c r="E26" s="189"/>
      <c r="F26" s="49" t="s">
        <v>42</v>
      </c>
      <c r="G26" s="50" t="s">
        <v>128</v>
      </c>
      <c r="H26" s="24">
        <v>12129</v>
      </c>
      <c r="I26" s="24">
        <v>2228</v>
      </c>
      <c r="J26" s="25">
        <v>14357</v>
      </c>
      <c r="K26" s="68">
        <f>SUM(J24:J26)</f>
        <v>50661</v>
      </c>
      <c r="L26" s="70">
        <f>K23+K26</f>
        <v>193234</v>
      </c>
    </row>
    <row r="27" spans="4:12" ht="28.5" customHeight="1" x14ac:dyDescent="0.2">
      <c r="D27" s="190" t="s">
        <v>113</v>
      </c>
      <c r="E27" s="193" t="s">
        <v>119</v>
      </c>
      <c r="F27" s="105" t="s">
        <v>8</v>
      </c>
      <c r="G27" s="106" t="s">
        <v>73</v>
      </c>
      <c r="H27" s="21">
        <v>52501</v>
      </c>
      <c r="I27" s="21">
        <v>4881</v>
      </c>
      <c r="J27" s="22">
        <v>57382</v>
      </c>
    </row>
    <row r="28" spans="4:12" ht="28.5" customHeight="1" x14ac:dyDescent="0.2">
      <c r="D28" s="191"/>
      <c r="E28" s="194"/>
      <c r="F28" s="107" t="s">
        <v>3</v>
      </c>
      <c r="G28" s="108" t="s">
        <v>63</v>
      </c>
      <c r="H28" s="14">
        <v>18265</v>
      </c>
      <c r="I28" s="14">
        <v>11046</v>
      </c>
      <c r="J28" s="23">
        <v>29311</v>
      </c>
    </row>
    <row r="29" spans="4:12" ht="28.5" customHeight="1" x14ac:dyDescent="0.2">
      <c r="D29" s="191"/>
      <c r="E29" s="194"/>
      <c r="F29" s="107" t="s">
        <v>64</v>
      </c>
      <c r="G29" s="108" t="s">
        <v>65</v>
      </c>
      <c r="H29" s="14">
        <v>10199</v>
      </c>
      <c r="I29" s="14">
        <v>9465</v>
      </c>
      <c r="J29" s="23">
        <v>19664</v>
      </c>
    </row>
    <row r="30" spans="4:12" ht="28.5" customHeight="1" x14ac:dyDescent="0.2">
      <c r="D30" s="191"/>
      <c r="E30" s="194"/>
      <c r="F30" s="107" t="s">
        <v>70</v>
      </c>
      <c r="G30" s="108" t="s">
        <v>71</v>
      </c>
      <c r="H30" s="14">
        <v>6250</v>
      </c>
      <c r="I30" s="14">
        <v>3701</v>
      </c>
      <c r="J30" s="23">
        <v>9951</v>
      </c>
    </row>
    <row r="31" spans="4:12" ht="28.5" customHeight="1" x14ac:dyDescent="0.2">
      <c r="D31" s="191"/>
      <c r="E31" s="194"/>
      <c r="F31" s="107" t="s">
        <v>68</v>
      </c>
      <c r="G31" s="108" t="s">
        <v>69</v>
      </c>
      <c r="H31" s="14">
        <v>1998</v>
      </c>
      <c r="I31" s="14">
        <v>2243</v>
      </c>
      <c r="J31" s="23">
        <v>4241</v>
      </c>
    </row>
    <row r="32" spans="4:12" ht="28.5" customHeight="1" thickBot="1" x14ac:dyDescent="0.25">
      <c r="D32" s="191"/>
      <c r="E32" s="195"/>
      <c r="F32" s="109" t="s">
        <v>109</v>
      </c>
      <c r="G32" s="110" t="s">
        <v>110</v>
      </c>
      <c r="H32" s="24">
        <v>259</v>
      </c>
      <c r="I32" s="24">
        <v>2916</v>
      </c>
      <c r="J32" s="25">
        <v>3175</v>
      </c>
      <c r="K32" s="6">
        <f>SUM(J27:J32)</f>
        <v>123724</v>
      </c>
    </row>
    <row r="33" spans="4:12" ht="28.5" customHeight="1" x14ac:dyDescent="0.2">
      <c r="D33" s="191"/>
      <c r="E33" s="196" t="s">
        <v>122</v>
      </c>
      <c r="F33" s="111" t="s">
        <v>58</v>
      </c>
      <c r="G33" s="112" t="s">
        <v>131</v>
      </c>
      <c r="H33" s="21">
        <v>15948</v>
      </c>
      <c r="I33" s="21">
        <v>17155</v>
      </c>
      <c r="J33" s="22">
        <v>33103</v>
      </c>
    </row>
    <row r="34" spans="4:12" ht="28.5" customHeight="1" x14ac:dyDescent="0.2">
      <c r="D34" s="191"/>
      <c r="E34" s="197"/>
      <c r="F34" s="113" t="s">
        <v>7</v>
      </c>
      <c r="G34" s="114" t="s">
        <v>133</v>
      </c>
      <c r="H34" s="14">
        <v>37712</v>
      </c>
      <c r="I34" s="14">
        <v>986</v>
      </c>
      <c r="J34" s="23">
        <v>38698</v>
      </c>
    </row>
    <row r="35" spans="4:12" ht="28.5" customHeight="1" x14ac:dyDescent="0.2">
      <c r="D35" s="191"/>
      <c r="E35" s="197"/>
      <c r="F35" s="113" t="s">
        <v>72</v>
      </c>
      <c r="G35" s="114" t="s">
        <v>132</v>
      </c>
      <c r="H35" s="14">
        <v>18312</v>
      </c>
      <c r="I35" s="14">
        <v>8588</v>
      </c>
      <c r="J35" s="23">
        <v>26900</v>
      </c>
    </row>
    <row r="36" spans="4:12" ht="28.5" customHeight="1" x14ac:dyDescent="0.2">
      <c r="D36" s="191"/>
      <c r="E36" s="197"/>
      <c r="F36" s="113" t="s">
        <v>59</v>
      </c>
      <c r="G36" s="114" t="s">
        <v>60</v>
      </c>
      <c r="H36" s="14">
        <v>5218</v>
      </c>
      <c r="I36" s="14">
        <v>7639</v>
      </c>
      <c r="J36" s="23">
        <v>12857</v>
      </c>
    </row>
    <row r="37" spans="4:12" ht="28.5" customHeight="1" x14ac:dyDescent="0.2">
      <c r="D37" s="191"/>
      <c r="E37" s="197"/>
      <c r="F37" s="113" t="s">
        <v>66</v>
      </c>
      <c r="G37" s="114" t="s">
        <v>67</v>
      </c>
      <c r="H37" s="14">
        <v>4171</v>
      </c>
      <c r="I37" s="14">
        <v>9080</v>
      </c>
      <c r="J37" s="23">
        <v>13251</v>
      </c>
    </row>
    <row r="38" spans="4:12" ht="28.5" customHeight="1" x14ac:dyDescent="0.2">
      <c r="D38" s="191"/>
      <c r="E38" s="197"/>
      <c r="F38" s="113" t="s">
        <v>55</v>
      </c>
      <c r="G38" s="114" t="s">
        <v>130</v>
      </c>
      <c r="H38" s="14">
        <v>3716</v>
      </c>
      <c r="I38" s="14">
        <v>8922</v>
      </c>
      <c r="J38" s="23">
        <v>12638</v>
      </c>
    </row>
    <row r="39" spans="4:12" ht="28.5" customHeight="1" x14ac:dyDescent="0.2">
      <c r="D39" s="191"/>
      <c r="E39" s="197"/>
      <c r="F39" s="113" t="s">
        <v>56</v>
      </c>
      <c r="G39" s="114" t="s">
        <v>57</v>
      </c>
      <c r="H39" s="14">
        <v>7446</v>
      </c>
      <c r="I39" s="14">
        <v>2029</v>
      </c>
      <c r="J39" s="23">
        <v>9475</v>
      </c>
    </row>
    <row r="40" spans="4:12" ht="28.5" customHeight="1" thickBot="1" x14ac:dyDescent="0.25">
      <c r="D40" s="192"/>
      <c r="E40" s="198"/>
      <c r="F40" s="115" t="s">
        <v>61</v>
      </c>
      <c r="G40" s="116" t="s">
        <v>62</v>
      </c>
      <c r="H40" s="24">
        <v>577</v>
      </c>
      <c r="I40" s="24">
        <v>3058</v>
      </c>
      <c r="J40" s="25">
        <v>3635</v>
      </c>
      <c r="K40" s="68">
        <f>SUM(J33:J40)</f>
        <v>150557</v>
      </c>
      <c r="L40" s="70">
        <f>K32+K40</f>
        <v>274281</v>
      </c>
    </row>
    <row r="41" spans="4:12" ht="28.5" customHeight="1" x14ac:dyDescent="0.2">
      <c r="D41" s="190" t="s">
        <v>114</v>
      </c>
      <c r="E41" s="178" t="s">
        <v>120</v>
      </c>
      <c r="F41" s="39" t="s">
        <v>75</v>
      </c>
      <c r="G41" s="40" t="s">
        <v>134</v>
      </c>
      <c r="H41" s="21">
        <v>3413</v>
      </c>
      <c r="I41" s="21">
        <v>31097</v>
      </c>
      <c r="J41" s="22">
        <v>34510</v>
      </c>
    </row>
    <row r="42" spans="4:12" ht="28.5" customHeight="1" x14ac:dyDescent="0.2">
      <c r="D42" s="191"/>
      <c r="E42" s="179"/>
      <c r="F42" s="27" t="s">
        <v>84</v>
      </c>
      <c r="G42" s="28" t="s">
        <v>85</v>
      </c>
      <c r="H42" s="14">
        <v>19899</v>
      </c>
      <c r="I42" s="14">
        <v>8250</v>
      </c>
      <c r="J42" s="23">
        <v>28149</v>
      </c>
    </row>
    <row r="43" spans="4:12" ht="28.5" customHeight="1" x14ac:dyDescent="0.2">
      <c r="D43" s="191"/>
      <c r="E43" s="179"/>
      <c r="F43" s="27" t="s">
        <v>89</v>
      </c>
      <c r="G43" s="28" t="s">
        <v>90</v>
      </c>
      <c r="H43" s="14">
        <v>10484</v>
      </c>
      <c r="I43" s="14">
        <v>4952</v>
      </c>
      <c r="J43" s="23">
        <v>15436</v>
      </c>
    </row>
    <row r="44" spans="4:12" ht="28.5" customHeight="1" x14ac:dyDescent="0.2">
      <c r="D44" s="191"/>
      <c r="E44" s="179"/>
      <c r="F44" s="27" t="s">
        <v>88</v>
      </c>
      <c r="G44" s="28" t="s">
        <v>137</v>
      </c>
      <c r="H44" s="14">
        <v>7652</v>
      </c>
      <c r="I44" s="14">
        <v>4955</v>
      </c>
      <c r="J44" s="23">
        <v>12607</v>
      </c>
    </row>
    <row r="45" spans="4:12" ht="28.5" customHeight="1" x14ac:dyDescent="0.2">
      <c r="D45" s="191"/>
      <c r="E45" s="179"/>
      <c r="F45" s="27" t="s">
        <v>87</v>
      </c>
      <c r="G45" s="28" t="s">
        <v>136</v>
      </c>
      <c r="H45" s="14">
        <v>4650</v>
      </c>
      <c r="I45" s="14">
        <v>4889</v>
      </c>
      <c r="J45" s="23">
        <v>9539</v>
      </c>
    </row>
    <row r="46" spans="4:12" ht="28.5" customHeight="1" x14ac:dyDescent="0.2">
      <c r="D46" s="191"/>
      <c r="E46" s="179"/>
      <c r="F46" s="27" t="s">
        <v>86</v>
      </c>
      <c r="G46" s="28" t="s">
        <v>135</v>
      </c>
      <c r="H46" s="14">
        <v>1539</v>
      </c>
      <c r="I46" s="14">
        <v>1348</v>
      </c>
      <c r="J46" s="23">
        <v>2887</v>
      </c>
    </row>
    <row r="47" spans="4:12" ht="28.5" customHeight="1" x14ac:dyDescent="0.2">
      <c r="D47" s="191"/>
      <c r="E47" s="179"/>
      <c r="F47" s="27" t="s">
        <v>76</v>
      </c>
      <c r="G47" s="28" t="s">
        <v>77</v>
      </c>
      <c r="H47" s="14">
        <v>1667</v>
      </c>
      <c r="I47" s="14">
        <v>2666</v>
      </c>
      <c r="J47" s="23">
        <v>4333</v>
      </c>
    </row>
    <row r="48" spans="4:12" ht="28.5" customHeight="1" x14ac:dyDescent="0.2">
      <c r="D48" s="191"/>
      <c r="E48" s="179"/>
      <c r="F48" s="27" t="s">
        <v>140</v>
      </c>
      <c r="G48" s="28" t="s">
        <v>141</v>
      </c>
      <c r="H48" s="14">
        <v>164</v>
      </c>
      <c r="I48" s="14">
        <v>301</v>
      </c>
      <c r="J48" s="23">
        <v>465</v>
      </c>
      <c r="K48" s="104"/>
      <c r="L48" s="4"/>
    </row>
    <row r="49" spans="4:13" ht="28.5" customHeight="1" thickBot="1" x14ac:dyDescent="0.25">
      <c r="D49" s="191"/>
      <c r="E49" s="180"/>
      <c r="F49" s="41" t="s">
        <v>81</v>
      </c>
      <c r="G49" s="42" t="s">
        <v>144</v>
      </c>
      <c r="H49" s="24">
        <v>17</v>
      </c>
      <c r="I49" s="24">
        <v>329</v>
      </c>
      <c r="J49" s="25">
        <v>346</v>
      </c>
      <c r="K49" s="6">
        <f>SUM(J41:J49)</f>
        <v>108272</v>
      </c>
    </row>
    <row r="50" spans="4:13" ht="28.5" customHeight="1" x14ac:dyDescent="0.2">
      <c r="D50" s="191"/>
      <c r="E50" s="181" t="s">
        <v>121</v>
      </c>
      <c r="F50" s="51" t="s">
        <v>0</v>
      </c>
      <c r="G50" s="52" t="s">
        <v>80</v>
      </c>
      <c r="H50" s="21">
        <v>101682</v>
      </c>
      <c r="I50" s="21">
        <v>4760</v>
      </c>
      <c r="J50" s="22">
        <v>106442</v>
      </c>
    </row>
    <row r="51" spans="4:13" ht="28.5" customHeight="1" x14ac:dyDescent="0.2">
      <c r="D51" s="191"/>
      <c r="E51" s="182"/>
      <c r="F51" s="33" t="s">
        <v>82</v>
      </c>
      <c r="G51" s="34" t="s">
        <v>83</v>
      </c>
      <c r="H51" s="14">
        <v>4892</v>
      </c>
      <c r="I51" s="14">
        <v>7609</v>
      </c>
      <c r="J51" s="23">
        <v>12501</v>
      </c>
    </row>
    <row r="52" spans="4:13" ht="28.5" customHeight="1" thickBot="1" x14ac:dyDescent="0.25">
      <c r="D52" s="192"/>
      <c r="E52" s="183"/>
      <c r="F52" s="53" t="s">
        <v>78</v>
      </c>
      <c r="G52" s="54" t="s">
        <v>79</v>
      </c>
      <c r="H52" s="24">
        <v>1871</v>
      </c>
      <c r="I52" s="24">
        <v>1446</v>
      </c>
      <c r="J52" s="25">
        <v>3317</v>
      </c>
      <c r="K52" s="68">
        <f>SUM(J50:J52)</f>
        <v>122260</v>
      </c>
      <c r="L52" s="70">
        <f>K49+K52</f>
        <v>230532</v>
      </c>
    </row>
    <row r="53" spans="4:13" ht="28.5" customHeight="1" x14ac:dyDescent="0.2">
      <c r="D53" s="190" t="s">
        <v>115</v>
      </c>
      <c r="E53" s="170" t="s">
        <v>151</v>
      </c>
      <c r="F53" s="55" t="s">
        <v>2</v>
      </c>
      <c r="G53" s="56" t="s">
        <v>96</v>
      </c>
      <c r="H53" s="21">
        <v>90135</v>
      </c>
      <c r="I53" s="21">
        <v>19452</v>
      </c>
      <c r="J53" s="22">
        <v>109587</v>
      </c>
    </row>
    <row r="54" spans="4:13" ht="28.5" customHeight="1" x14ac:dyDescent="0.2">
      <c r="D54" s="191"/>
      <c r="E54" s="171"/>
      <c r="F54" s="35" t="s">
        <v>6</v>
      </c>
      <c r="G54" s="36" t="s">
        <v>99</v>
      </c>
      <c r="H54" s="14">
        <v>35561</v>
      </c>
      <c r="I54" s="14">
        <v>4619</v>
      </c>
      <c r="J54" s="23">
        <v>40180</v>
      </c>
    </row>
    <row r="55" spans="4:13" ht="28.5" customHeight="1" x14ac:dyDescent="0.2">
      <c r="D55" s="191"/>
      <c r="E55" s="171"/>
      <c r="F55" s="35" t="s">
        <v>93</v>
      </c>
      <c r="G55" s="36" t="s">
        <v>143</v>
      </c>
      <c r="H55" s="14">
        <v>18237</v>
      </c>
      <c r="I55" s="14">
        <v>2511</v>
      </c>
      <c r="J55" s="23">
        <v>20748</v>
      </c>
    </row>
    <row r="56" spans="4:13" ht="28.5" customHeight="1" x14ac:dyDescent="0.2">
      <c r="D56" s="191"/>
      <c r="E56" s="171"/>
      <c r="F56" s="35" t="s">
        <v>100</v>
      </c>
      <c r="G56" s="36" t="s">
        <v>138</v>
      </c>
      <c r="H56" s="14">
        <v>11218</v>
      </c>
      <c r="I56" s="14">
        <v>3289</v>
      </c>
      <c r="J56" s="23">
        <v>14507</v>
      </c>
    </row>
    <row r="57" spans="4:13" ht="28.5" customHeight="1" x14ac:dyDescent="0.2">
      <c r="D57" s="191"/>
      <c r="E57" s="171"/>
      <c r="F57" s="35" t="s">
        <v>97</v>
      </c>
      <c r="G57" s="36" t="s">
        <v>98</v>
      </c>
      <c r="H57" s="14">
        <v>7677</v>
      </c>
      <c r="I57" s="14">
        <v>7088</v>
      </c>
      <c r="J57" s="23">
        <v>14765</v>
      </c>
    </row>
    <row r="58" spans="4:13" ht="28.5" customHeight="1" x14ac:dyDescent="0.2">
      <c r="D58" s="191"/>
      <c r="E58" s="171"/>
      <c r="F58" s="35" t="s">
        <v>92</v>
      </c>
      <c r="G58" s="36" t="s">
        <v>145</v>
      </c>
      <c r="H58" s="14">
        <v>8380</v>
      </c>
      <c r="I58" s="14">
        <v>2248</v>
      </c>
      <c r="J58" s="23">
        <v>10628</v>
      </c>
    </row>
    <row r="59" spans="4:13" ht="28.5" customHeight="1" x14ac:dyDescent="0.2">
      <c r="D59" s="191"/>
      <c r="E59" s="171"/>
      <c r="F59" s="35" t="s">
        <v>105</v>
      </c>
      <c r="G59" s="36" t="s">
        <v>106</v>
      </c>
      <c r="H59" s="14">
        <v>3333</v>
      </c>
      <c r="I59" s="14">
        <v>1658</v>
      </c>
      <c r="J59" s="23">
        <v>4991</v>
      </c>
    </row>
    <row r="60" spans="4:13" ht="28.5" customHeight="1" x14ac:dyDescent="0.2">
      <c r="D60" s="191"/>
      <c r="E60" s="171"/>
      <c r="F60" s="35" t="s">
        <v>107</v>
      </c>
      <c r="G60" s="36" t="s">
        <v>139</v>
      </c>
      <c r="H60" s="14">
        <v>3603</v>
      </c>
      <c r="I60" s="14">
        <v>2474</v>
      </c>
      <c r="J60" s="23">
        <v>6077</v>
      </c>
    </row>
    <row r="61" spans="4:13" ht="28.5" customHeight="1" x14ac:dyDescent="0.2">
      <c r="D61" s="191"/>
      <c r="E61" s="171"/>
      <c r="F61" s="35" t="s">
        <v>101</v>
      </c>
      <c r="G61" s="36" t="s">
        <v>102</v>
      </c>
      <c r="H61" s="14">
        <v>1917</v>
      </c>
      <c r="I61" s="14">
        <v>3957</v>
      </c>
      <c r="J61" s="23">
        <v>5874</v>
      </c>
    </row>
    <row r="62" spans="4:13" ht="28.5" customHeight="1" x14ac:dyDescent="0.2">
      <c r="D62" s="191"/>
      <c r="E62" s="171"/>
      <c r="F62" s="35" t="s">
        <v>94</v>
      </c>
      <c r="G62" s="36" t="s">
        <v>95</v>
      </c>
      <c r="H62" s="14">
        <v>2083</v>
      </c>
      <c r="I62" s="14">
        <v>3077</v>
      </c>
      <c r="J62" s="23">
        <v>5160</v>
      </c>
    </row>
    <row r="63" spans="4:13" ht="28.5" customHeight="1" thickBot="1" x14ac:dyDescent="0.25">
      <c r="D63" s="192"/>
      <c r="E63" s="172"/>
      <c r="F63" s="57" t="s">
        <v>103</v>
      </c>
      <c r="G63" s="58" t="s">
        <v>104</v>
      </c>
      <c r="H63" s="24">
        <v>1192</v>
      </c>
      <c r="I63" s="24">
        <v>3777</v>
      </c>
      <c r="J63" s="25">
        <v>4969</v>
      </c>
      <c r="K63" s="68">
        <f>SUM(J53:J63)</f>
        <v>237486</v>
      </c>
      <c r="L63" s="70">
        <f>K63</f>
        <v>237486</v>
      </c>
    </row>
    <row r="64" spans="4:13" ht="28.5" customHeight="1" thickBot="1" x14ac:dyDescent="0.25">
      <c r="M64"/>
    </row>
    <row r="65" spans="4:13" ht="28.5" customHeight="1" thickBot="1" x14ac:dyDescent="0.25">
      <c r="F65" s="118" t="s">
        <v>116</v>
      </c>
      <c r="G65" s="119" t="s">
        <v>84</v>
      </c>
      <c r="H65" s="120">
        <v>36793</v>
      </c>
      <c r="I65" s="120">
        <v>881</v>
      </c>
      <c r="J65" s="121">
        <v>37674</v>
      </c>
    </row>
    <row r="66" spans="4:13" s="59" customFormat="1" ht="28.5" customHeight="1" thickBot="1" x14ac:dyDescent="0.25">
      <c r="F66" s="60"/>
      <c r="G66" s="61"/>
      <c r="H66" s="126"/>
      <c r="I66" s="126"/>
      <c r="J66" s="126"/>
      <c r="L66" s="71"/>
    </row>
    <row r="67" spans="4:13" ht="28.5" customHeight="1" thickBot="1" x14ac:dyDescent="0.25">
      <c r="G67" s="3" t="s">
        <v>10</v>
      </c>
      <c r="K67" s="67"/>
      <c r="L67" s="11">
        <f>J65+L63+L52+L40+L26+L17</f>
        <v>1466046</v>
      </c>
      <c r="M67" s="1"/>
    </row>
    <row r="68" spans="4:13" x14ac:dyDescent="0.2">
      <c r="K68" s="7"/>
    </row>
    <row r="69" spans="4:13" x14ac:dyDescent="0.2">
      <c r="D69" s="1" t="s">
        <v>124</v>
      </c>
      <c r="F69" s="2" t="s">
        <v>13</v>
      </c>
      <c r="G69" s="72" t="s">
        <v>125</v>
      </c>
    </row>
    <row r="70" spans="4:13" x14ac:dyDescent="0.2">
      <c r="F70" s="2" t="s">
        <v>14</v>
      </c>
      <c r="G70" s="72" t="s">
        <v>126</v>
      </c>
      <c r="H70" s="10"/>
      <c r="I70" s="10"/>
      <c r="J70" s="10"/>
      <c r="K70" s="4"/>
    </row>
    <row r="71" spans="4:13" x14ac:dyDescent="0.2">
      <c r="F71" s="2" t="s">
        <v>116</v>
      </c>
      <c r="G71" s="72" t="s">
        <v>127</v>
      </c>
      <c r="K71" s="4"/>
    </row>
    <row r="72" spans="4:13" x14ac:dyDescent="0.2">
      <c r="K72" s="4"/>
    </row>
    <row r="73" spans="4:13" x14ac:dyDescent="0.2">
      <c r="K73" s="4"/>
    </row>
    <row r="74" spans="4:13" x14ac:dyDescent="0.2">
      <c r="K74" s="4"/>
    </row>
    <row r="75" spans="4:13" x14ac:dyDescent="0.2">
      <c r="K75" s="4"/>
    </row>
    <row r="76" spans="4:13" x14ac:dyDescent="0.2">
      <c r="K76" s="4"/>
    </row>
    <row r="77" spans="4:13" x14ac:dyDescent="0.2">
      <c r="K77" s="4"/>
    </row>
  </sheetData>
  <mergeCells count="17">
    <mergeCell ref="D41:D52"/>
    <mergeCell ref="D53:D63"/>
    <mergeCell ref="E27:E32"/>
    <mergeCell ref="E33:E40"/>
    <mergeCell ref="D5:D17"/>
    <mergeCell ref="D18:D26"/>
    <mergeCell ref="D27:D40"/>
    <mergeCell ref="E1:J2"/>
    <mergeCell ref="E53:E63"/>
    <mergeCell ref="F4:G4"/>
    <mergeCell ref="E3:J3"/>
    <mergeCell ref="E5:E9"/>
    <mergeCell ref="E10:E17"/>
    <mergeCell ref="E41:E49"/>
    <mergeCell ref="E50:E52"/>
    <mergeCell ref="E18:E23"/>
    <mergeCell ref="E24:E26"/>
  </mergeCells>
  <phoneticPr fontId="0" type="noConversion"/>
  <printOptions horizontalCentered="1" verticalCentered="1"/>
  <pageMargins left="0.75" right="0.43307086614173201" top="0.23622047244094499" bottom="1" header="0" footer="0"/>
  <pageSetup scale="3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showGridLines="0" showRowColHeaders="0" topLeftCell="C4" zoomScale="95" zoomScaleNormal="95" workbookViewId="0">
      <selection activeCell="N71" sqref="N71"/>
    </sheetView>
  </sheetViews>
  <sheetFormatPr baseColWidth="10" defaultRowHeight="12.75" x14ac:dyDescent="0.2"/>
  <cols>
    <col min="1" max="1" width="11.28515625" style="1" hidden="1" customWidth="1"/>
    <col min="2" max="2" width="0.140625" style="1" hidden="1" customWidth="1"/>
    <col min="3" max="3" width="2" style="1" customWidth="1"/>
    <col min="4" max="4" width="6.5703125" style="1" bestFit="1" customWidth="1"/>
    <col min="5" max="5" width="5.42578125" style="2" bestFit="1" customWidth="1"/>
    <col min="6" max="6" width="23.7109375" style="3" customWidth="1"/>
    <col min="7" max="7" width="8.42578125" style="9" customWidth="1"/>
    <col min="8" max="8" width="7.42578125" style="13" customWidth="1"/>
    <col min="9" max="9" width="9.42578125" style="9" customWidth="1"/>
    <col min="10" max="10" width="15.7109375" style="1" customWidth="1"/>
    <col min="11" max="11" width="11.42578125" style="15"/>
    <col min="12" max="16384" width="11.42578125" style="1"/>
  </cols>
  <sheetData>
    <row r="1" spans="4:17" x14ac:dyDescent="0.2">
      <c r="G1" s="3"/>
    </row>
    <row r="2" spans="4:17" x14ac:dyDescent="0.2">
      <c r="K2" s="1"/>
    </row>
    <row r="3" spans="4:17" x14ac:dyDescent="0.2">
      <c r="K3" s="1"/>
    </row>
    <row r="4" spans="4:17" x14ac:dyDescent="0.2">
      <c r="D4" s="169" t="s">
        <v>11</v>
      </c>
      <c r="E4" s="169"/>
      <c r="F4" s="169"/>
      <c r="G4" s="169"/>
      <c r="H4" s="169"/>
      <c r="I4" s="169"/>
      <c r="K4" s="1"/>
      <c r="M4" s="83"/>
      <c r="N4" s="83"/>
      <c r="O4" s="83"/>
    </row>
    <row r="5" spans="4:17" x14ac:dyDescent="0.2">
      <c r="D5" s="169"/>
      <c r="E5" s="169"/>
      <c r="F5" s="169"/>
      <c r="G5" s="169"/>
      <c r="H5" s="169"/>
      <c r="I5" s="169"/>
      <c r="K5" s="1"/>
      <c r="M5" s="83"/>
      <c r="N5" s="83"/>
      <c r="O5" s="83"/>
    </row>
    <row r="6" spans="4:17" ht="38.25" customHeight="1" x14ac:dyDescent="0.2">
      <c r="D6" s="174" t="s">
        <v>153</v>
      </c>
      <c r="E6" s="174"/>
      <c r="F6" s="174"/>
      <c r="G6" s="174"/>
      <c r="H6" s="174"/>
      <c r="I6" s="174"/>
      <c r="K6" s="1"/>
      <c r="M6" s="174"/>
      <c r="N6" s="174"/>
      <c r="O6" s="174"/>
    </row>
    <row r="7" spans="4:17" ht="30.75" customHeight="1" thickBot="1" x14ac:dyDescent="0.25">
      <c r="E7" s="173" t="s">
        <v>12</v>
      </c>
      <c r="F7" s="173"/>
      <c r="G7" s="8" t="s">
        <v>13</v>
      </c>
      <c r="H7" s="12" t="s">
        <v>14</v>
      </c>
      <c r="I7" s="8" t="s">
        <v>10</v>
      </c>
      <c r="K7" s="1"/>
      <c r="M7" s="8"/>
      <c r="N7" s="12"/>
      <c r="O7" s="8"/>
    </row>
    <row r="8" spans="4:17" ht="12.75" customHeight="1" x14ac:dyDescent="0.2">
      <c r="D8" s="202" t="s">
        <v>15</v>
      </c>
      <c r="E8" s="140" t="s">
        <v>4</v>
      </c>
      <c r="F8" s="21" t="s">
        <v>22</v>
      </c>
      <c r="G8" s="73">
        <v>234370</v>
      </c>
      <c r="H8" s="73">
        <v>28255</v>
      </c>
      <c r="I8" s="74">
        <v>262625</v>
      </c>
      <c r="K8" s="1"/>
      <c r="M8" s="117"/>
      <c r="O8" s="81"/>
      <c r="P8" s="5"/>
      <c r="Q8" s="5"/>
    </row>
    <row r="9" spans="4:17" ht="12.75" customHeight="1" x14ac:dyDescent="0.2">
      <c r="D9" s="203"/>
      <c r="E9" s="141" t="s">
        <v>9</v>
      </c>
      <c r="F9" s="14" t="s">
        <v>35</v>
      </c>
      <c r="G9" s="63">
        <v>49134</v>
      </c>
      <c r="H9" s="63">
        <v>8855</v>
      </c>
      <c r="I9" s="75">
        <v>57989</v>
      </c>
      <c r="J9" s="104"/>
      <c r="K9" s="1"/>
      <c r="M9" s="117"/>
      <c r="O9" s="81"/>
      <c r="P9" s="5"/>
      <c r="Q9" s="5"/>
    </row>
    <row r="10" spans="4:17" ht="12.75" customHeight="1" x14ac:dyDescent="0.2">
      <c r="D10" s="203"/>
      <c r="E10" s="141" t="s">
        <v>31</v>
      </c>
      <c r="F10" s="14" t="s">
        <v>32</v>
      </c>
      <c r="G10" s="63">
        <v>22610</v>
      </c>
      <c r="H10" s="63">
        <v>23139</v>
      </c>
      <c r="I10" s="75">
        <v>45749</v>
      </c>
      <c r="J10" s="104"/>
      <c r="K10" s="1"/>
      <c r="M10" s="117"/>
      <c r="O10" s="81"/>
      <c r="P10" s="5"/>
      <c r="Q10" s="5"/>
    </row>
    <row r="11" spans="4:17" ht="12.75" customHeight="1" x14ac:dyDescent="0.2">
      <c r="D11" s="203"/>
      <c r="E11" s="141" t="s">
        <v>27</v>
      </c>
      <c r="F11" s="14" t="s">
        <v>28</v>
      </c>
      <c r="G11" s="63">
        <v>6039</v>
      </c>
      <c r="H11" s="63">
        <v>10378</v>
      </c>
      <c r="I11" s="75">
        <v>16417</v>
      </c>
      <c r="J11" s="104"/>
      <c r="K11" s="1"/>
      <c r="M11" s="117"/>
      <c r="O11" s="81"/>
      <c r="P11" s="5"/>
      <c r="Q11" s="5"/>
    </row>
    <row r="12" spans="4:17" ht="12.75" customHeight="1" x14ac:dyDescent="0.2">
      <c r="D12" s="203"/>
      <c r="E12" s="141" t="s">
        <v>16</v>
      </c>
      <c r="F12" s="14" t="s">
        <v>17</v>
      </c>
      <c r="G12" s="63">
        <v>13494</v>
      </c>
      <c r="H12" s="63">
        <v>7224</v>
      </c>
      <c r="I12" s="75">
        <v>20718</v>
      </c>
      <c r="J12" s="104"/>
      <c r="K12" s="1"/>
      <c r="M12" s="117"/>
      <c r="O12" s="81"/>
      <c r="P12" s="5"/>
      <c r="Q12" s="5"/>
    </row>
    <row r="13" spans="4:17" ht="12.75" customHeight="1" x14ac:dyDescent="0.2">
      <c r="D13" s="203"/>
      <c r="E13" s="141" t="s">
        <v>36</v>
      </c>
      <c r="F13" s="14" t="s">
        <v>37</v>
      </c>
      <c r="G13" s="63">
        <v>12415</v>
      </c>
      <c r="H13" s="63">
        <v>3166</v>
      </c>
      <c r="I13" s="75">
        <v>15581</v>
      </c>
      <c r="J13" s="104"/>
      <c r="K13" s="1"/>
      <c r="M13" s="117"/>
      <c r="O13" s="81"/>
      <c r="P13" s="5"/>
      <c r="Q13" s="5"/>
    </row>
    <row r="14" spans="4:17" ht="12.75" customHeight="1" x14ac:dyDescent="0.2">
      <c r="D14" s="203"/>
      <c r="E14" s="141" t="s">
        <v>18</v>
      </c>
      <c r="F14" s="14" t="s">
        <v>19</v>
      </c>
      <c r="G14" s="63">
        <v>1753</v>
      </c>
      <c r="H14" s="63">
        <v>23241</v>
      </c>
      <c r="I14" s="75">
        <v>24994</v>
      </c>
      <c r="J14" s="104"/>
      <c r="K14" s="1"/>
      <c r="M14" s="117"/>
      <c r="O14" s="81"/>
      <c r="P14" s="5"/>
      <c r="Q14" s="5"/>
    </row>
    <row r="15" spans="4:17" ht="12.75" customHeight="1" x14ac:dyDescent="0.2">
      <c r="D15" s="203"/>
      <c r="E15" s="141" t="s">
        <v>23</v>
      </c>
      <c r="F15" s="14" t="s">
        <v>24</v>
      </c>
      <c r="G15" s="63">
        <v>9545</v>
      </c>
      <c r="H15" s="63">
        <v>3664</v>
      </c>
      <c r="I15" s="75">
        <v>13209</v>
      </c>
      <c r="J15" s="104"/>
      <c r="K15" s="1"/>
      <c r="M15" s="117"/>
      <c r="O15" s="81"/>
      <c r="P15" s="5"/>
      <c r="Q15" s="5"/>
    </row>
    <row r="16" spans="4:17" ht="12.75" customHeight="1" x14ac:dyDescent="0.2">
      <c r="D16" s="203"/>
      <c r="E16" s="141" t="s">
        <v>33</v>
      </c>
      <c r="F16" s="14" t="s">
        <v>34</v>
      </c>
      <c r="G16" s="63">
        <v>7141</v>
      </c>
      <c r="H16" s="63">
        <v>3790</v>
      </c>
      <c r="I16" s="75">
        <v>10931</v>
      </c>
      <c r="J16" s="104"/>
      <c r="K16" s="1"/>
      <c r="M16" s="117"/>
      <c r="O16" s="81"/>
      <c r="P16" s="5"/>
      <c r="Q16" s="5"/>
    </row>
    <row r="17" spans="4:17" ht="12.75" customHeight="1" x14ac:dyDescent="0.2">
      <c r="D17" s="203"/>
      <c r="E17" s="141" t="s">
        <v>38</v>
      </c>
      <c r="F17" s="14" t="s">
        <v>39</v>
      </c>
      <c r="G17" s="63">
        <v>8184</v>
      </c>
      <c r="H17" s="63">
        <v>2651</v>
      </c>
      <c r="I17" s="75">
        <v>10835</v>
      </c>
      <c r="J17" s="104"/>
      <c r="K17" s="1"/>
      <c r="M17" s="117"/>
      <c r="O17" s="81"/>
      <c r="P17" s="5"/>
      <c r="Q17" s="5"/>
    </row>
    <row r="18" spans="4:17" ht="12.75" customHeight="1" x14ac:dyDescent="0.2">
      <c r="D18" s="203"/>
      <c r="E18" s="141" t="s">
        <v>20</v>
      </c>
      <c r="F18" s="14" t="s">
        <v>21</v>
      </c>
      <c r="G18" s="63">
        <v>4069</v>
      </c>
      <c r="H18" s="63">
        <v>1228</v>
      </c>
      <c r="I18" s="75">
        <v>5297</v>
      </c>
      <c r="J18" s="104"/>
      <c r="K18" s="1"/>
      <c r="M18" s="117"/>
      <c r="O18" s="81"/>
      <c r="P18" s="5"/>
      <c r="Q18" s="5"/>
    </row>
    <row r="19" spans="4:17" ht="12.75" customHeight="1" x14ac:dyDescent="0.2">
      <c r="D19" s="203"/>
      <c r="E19" s="141" t="s">
        <v>29</v>
      </c>
      <c r="F19" s="14" t="s">
        <v>30</v>
      </c>
      <c r="G19" s="63">
        <v>3522</v>
      </c>
      <c r="H19" s="63">
        <v>3103</v>
      </c>
      <c r="I19" s="75">
        <v>6625</v>
      </c>
      <c r="J19" s="104"/>
      <c r="K19" s="1"/>
      <c r="M19" s="117"/>
      <c r="O19" s="81"/>
      <c r="P19" s="5"/>
      <c r="Q19" s="5"/>
    </row>
    <row r="20" spans="4:17" ht="13.5" customHeight="1" thickBot="1" x14ac:dyDescent="0.25">
      <c r="D20" s="204"/>
      <c r="E20" s="142" t="s">
        <v>25</v>
      </c>
      <c r="F20" s="24" t="s">
        <v>26</v>
      </c>
      <c r="G20" s="76">
        <v>522</v>
      </c>
      <c r="H20" s="76">
        <v>1347</v>
      </c>
      <c r="I20" s="77">
        <v>1869</v>
      </c>
      <c r="J20" s="143">
        <f>SUM(I8:I20)</f>
        <v>492839</v>
      </c>
      <c r="K20" s="1"/>
      <c r="M20" s="117"/>
      <c r="O20" s="81"/>
      <c r="P20" s="5"/>
      <c r="Q20" s="5"/>
    </row>
    <row r="21" spans="4:17" x14ac:dyDescent="0.2">
      <c r="D21" s="205" t="s">
        <v>40</v>
      </c>
      <c r="E21" s="144" t="s">
        <v>5</v>
      </c>
      <c r="F21" s="145" t="s">
        <v>48</v>
      </c>
      <c r="G21" s="145">
        <v>66569</v>
      </c>
      <c r="H21" s="145">
        <v>2743</v>
      </c>
      <c r="I21" s="146">
        <v>69312</v>
      </c>
      <c r="J21" s="147"/>
      <c r="K21" s="1"/>
      <c r="M21" s="117"/>
      <c r="O21" s="81"/>
      <c r="P21" s="5"/>
      <c r="Q21" s="5"/>
    </row>
    <row r="22" spans="4:17" x14ac:dyDescent="0.2">
      <c r="D22" s="206"/>
      <c r="E22" s="148" t="s">
        <v>41</v>
      </c>
      <c r="F22" s="149" t="s">
        <v>142</v>
      </c>
      <c r="G22" s="149">
        <v>21398</v>
      </c>
      <c r="H22" s="149">
        <v>16575</v>
      </c>
      <c r="I22" s="150">
        <v>37973</v>
      </c>
      <c r="J22" s="104"/>
      <c r="K22" s="1"/>
      <c r="M22" s="117"/>
      <c r="O22" s="81"/>
      <c r="P22" s="5"/>
      <c r="Q22" s="5"/>
    </row>
    <row r="23" spans="4:17" x14ac:dyDescent="0.2">
      <c r="D23" s="206"/>
      <c r="E23" s="148" t="s">
        <v>1</v>
      </c>
      <c r="F23" s="149" t="s">
        <v>43</v>
      </c>
      <c r="G23" s="149">
        <v>15953</v>
      </c>
      <c r="H23" s="149">
        <v>8084</v>
      </c>
      <c r="I23" s="150">
        <v>24037</v>
      </c>
      <c r="J23" s="104"/>
      <c r="K23" s="1"/>
      <c r="M23" s="117"/>
      <c r="O23" s="81"/>
      <c r="P23" s="5"/>
      <c r="Q23" s="5"/>
    </row>
    <row r="24" spans="4:17" x14ac:dyDescent="0.2">
      <c r="D24" s="206"/>
      <c r="E24" s="148" t="s">
        <v>42</v>
      </c>
      <c r="F24" s="149" t="s">
        <v>128</v>
      </c>
      <c r="G24" s="149">
        <v>12129</v>
      </c>
      <c r="H24" s="149">
        <v>2228</v>
      </c>
      <c r="I24" s="150">
        <v>14357</v>
      </c>
      <c r="J24" s="104"/>
      <c r="K24" s="1"/>
      <c r="M24" s="117"/>
      <c r="O24" s="81"/>
      <c r="P24" s="5"/>
      <c r="Q24" s="5"/>
    </row>
    <row r="25" spans="4:17" x14ac:dyDescent="0.2">
      <c r="D25" s="206"/>
      <c r="E25" s="148" t="s">
        <v>51</v>
      </c>
      <c r="F25" s="149" t="s">
        <v>52</v>
      </c>
      <c r="G25" s="149">
        <v>10162</v>
      </c>
      <c r="H25" s="149">
        <v>6102</v>
      </c>
      <c r="I25" s="150">
        <v>16264</v>
      </c>
      <c r="J25" s="104"/>
      <c r="K25" s="1"/>
      <c r="M25" s="117"/>
      <c r="O25" s="81"/>
      <c r="P25" s="5"/>
      <c r="Q25" s="5"/>
    </row>
    <row r="26" spans="4:17" x14ac:dyDescent="0.2">
      <c r="D26" s="206"/>
      <c r="E26" s="148" t="s">
        <v>53</v>
      </c>
      <c r="F26" s="149" t="s">
        <v>129</v>
      </c>
      <c r="G26" s="149">
        <v>8644</v>
      </c>
      <c r="H26" s="149">
        <v>3623</v>
      </c>
      <c r="I26" s="150">
        <v>12267</v>
      </c>
      <c r="J26" s="104"/>
      <c r="K26" s="1"/>
      <c r="M26" s="117"/>
      <c r="O26" s="81"/>
      <c r="P26" s="5"/>
      <c r="Q26" s="5"/>
    </row>
    <row r="27" spans="4:17" x14ac:dyDescent="0.2">
      <c r="D27" s="206"/>
      <c r="E27" s="148" t="s">
        <v>46</v>
      </c>
      <c r="F27" s="149" t="s">
        <v>47</v>
      </c>
      <c r="G27" s="149">
        <v>5535</v>
      </c>
      <c r="H27" s="149">
        <v>2320</v>
      </c>
      <c r="I27" s="150">
        <v>7855</v>
      </c>
      <c r="J27" s="104"/>
      <c r="K27" s="1"/>
      <c r="M27" s="117"/>
      <c r="O27" s="81"/>
      <c r="P27" s="5"/>
      <c r="Q27" s="5"/>
    </row>
    <row r="28" spans="4:17" x14ac:dyDescent="0.2">
      <c r="D28" s="206"/>
      <c r="E28" s="148" t="s">
        <v>49</v>
      </c>
      <c r="F28" s="149" t="s">
        <v>50</v>
      </c>
      <c r="G28" s="149">
        <v>4292</v>
      </c>
      <c r="H28" s="149">
        <v>2238</v>
      </c>
      <c r="I28" s="150">
        <v>6530</v>
      </c>
      <c r="J28" s="104"/>
      <c r="K28" s="1"/>
      <c r="M28" s="117"/>
      <c r="O28" s="81"/>
      <c r="P28" s="5"/>
      <c r="Q28" s="5"/>
    </row>
    <row r="29" spans="4:17" ht="13.5" thickBot="1" x14ac:dyDescent="0.25">
      <c r="D29" s="206"/>
      <c r="E29" s="151" t="s">
        <v>44</v>
      </c>
      <c r="F29" s="152" t="s">
        <v>45</v>
      </c>
      <c r="G29" s="152">
        <v>2019</v>
      </c>
      <c r="H29" s="152">
        <v>2620</v>
      </c>
      <c r="I29" s="153">
        <v>4639</v>
      </c>
      <c r="J29" s="143">
        <f>SUM(I21:I29)</f>
        <v>193234</v>
      </c>
      <c r="K29" s="1"/>
      <c r="M29" s="117"/>
      <c r="O29" s="81"/>
      <c r="P29" s="5"/>
      <c r="Q29" s="5"/>
    </row>
    <row r="30" spans="4:17" x14ac:dyDescent="0.2">
      <c r="D30" s="207" t="s">
        <v>54</v>
      </c>
      <c r="E30" s="140" t="s">
        <v>8</v>
      </c>
      <c r="F30" s="21" t="s">
        <v>73</v>
      </c>
      <c r="G30" s="73">
        <v>52501</v>
      </c>
      <c r="H30" s="73">
        <v>4881</v>
      </c>
      <c r="I30" s="74">
        <v>57382</v>
      </c>
      <c r="J30" s="147"/>
      <c r="K30" s="1"/>
      <c r="M30" s="117"/>
      <c r="O30" s="81"/>
      <c r="P30" s="5"/>
      <c r="Q30" s="5"/>
    </row>
    <row r="31" spans="4:17" x14ac:dyDescent="0.2">
      <c r="D31" s="208"/>
      <c r="E31" s="141" t="s">
        <v>7</v>
      </c>
      <c r="F31" s="14" t="s">
        <v>133</v>
      </c>
      <c r="G31" s="63">
        <v>37712</v>
      </c>
      <c r="H31" s="63">
        <v>986</v>
      </c>
      <c r="I31" s="75">
        <v>38698</v>
      </c>
      <c r="J31" s="104"/>
      <c r="K31" s="1"/>
      <c r="M31" s="117"/>
      <c r="O31" s="81"/>
      <c r="P31" s="5"/>
      <c r="Q31" s="5"/>
    </row>
    <row r="32" spans="4:17" x14ac:dyDescent="0.2">
      <c r="D32" s="208"/>
      <c r="E32" s="141" t="s">
        <v>58</v>
      </c>
      <c r="F32" s="14" t="s">
        <v>131</v>
      </c>
      <c r="G32" s="63">
        <v>15948</v>
      </c>
      <c r="H32" s="63">
        <v>17155</v>
      </c>
      <c r="I32" s="75">
        <v>33103</v>
      </c>
      <c r="J32" s="104"/>
      <c r="K32" s="1"/>
      <c r="M32" s="117"/>
      <c r="O32" s="81"/>
      <c r="P32" s="5"/>
      <c r="Q32" s="5"/>
    </row>
    <row r="33" spans="4:17" x14ac:dyDescent="0.2">
      <c r="D33" s="208"/>
      <c r="E33" s="141" t="s">
        <v>72</v>
      </c>
      <c r="F33" s="14" t="s">
        <v>132</v>
      </c>
      <c r="G33" s="63">
        <v>18312</v>
      </c>
      <c r="H33" s="63">
        <v>8588</v>
      </c>
      <c r="I33" s="75">
        <v>26900</v>
      </c>
      <c r="J33" s="104"/>
      <c r="K33" s="1"/>
      <c r="M33" s="117"/>
      <c r="O33" s="81"/>
      <c r="P33" s="5"/>
      <c r="Q33" s="5"/>
    </row>
    <row r="34" spans="4:17" x14ac:dyDescent="0.2">
      <c r="D34" s="208"/>
      <c r="E34" s="141" t="s">
        <v>3</v>
      </c>
      <c r="F34" s="14" t="s">
        <v>63</v>
      </c>
      <c r="G34" s="63">
        <v>18265</v>
      </c>
      <c r="H34" s="63">
        <v>11046</v>
      </c>
      <c r="I34" s="75">
        <v>29311</v>
      </c>
      <c r="J34" s="104"/>
      <c r="K34" s="1"/>
      <c r="M34" s="117"/>
      <c r="O34" s="81"/>
      <c r="P34" s="5"/>
      <c r="Q34" s="5"/>
    </row>
    <row r="35" spans="4:17" x14ac:dyDescent="0.2">
      <c r="D35" s="208"/>
      <c r="E35" s="141" t="s">
        <v>64</v>
      </c>
      <c r="F35" s="14" t="s">
        <v>65</v>
      </c>
      <c r="G35" s="63">
        <v>10199</v>
      </c>
      <c r="H35" s="63">
        <v>9465</v>
      </c>
      <c r="I35" s="75">
        <v>19664</v>
      </c>
      <c r="J35" s="104"/>
      <c r="K35" s="1"/>
      <c r="M35" s="117"/>
      <c r="O35" s="81"/>
      <c r="P35" s="5"/>
      <c r="Q35" s="5"/>
    </row>
    <row r="36" spans="4:17" x14ac:dyDescent="0.2">
      <c r="D36" s="208"/>
      <c r="E36" s="141" t="s">
        <v>59</v>
      </c>
      <c r="F36" s="14" t="s">
        <v>60</v>
      </c>
      <c r="G36" s="63">
        <v>5218</v>
      </c>
      <c r="H36" s="63">
        <v>7639</v>
      </c>
      <c r="I36" s="75">
        <v>12857</v>
      </c>
      <c r="J36" s="104"/>
      <c r="K36" s="1"/>
      <c r="M36" s="117"/>
      <c r="O36" s="81"/>
      <c r="P36" s="5"/>
      <c r="Q36" s="5"/>
    </row>
    <row r="37" spans="4:17" x14ac:dyDescent="0.2">
      <c r="D37" s="208"/>
      <c r="E37" s="141" t="s">
        <v>66</v>
      </c>
      <c r="F37" s="14" t="s">
        <v>67</v>
      </c>
      <c r="G37" s="63">
        <v>4171</v>
      </c>
      <c r="H37" s="63">
        <v>9080</v>
      </c>
      <c r="I37" s="75">
        <v>13251</v>
      </c>
      <c r="J37" s="104"/>
      <c r="K37" s="1"/>
      <c r="M37" s="117"/>
      <c r="O37" s="81"/>
      <c r="P37" s="5"/>
      <c r="Q37" s="5"/>
    </row>
    <row r="38" spans="4:17" x14ac:dyDescent="0.2">
      <c r="D38" s="208"/>
      <c r="E38" s="141" t="s">
        <v>55</v>
      </c>
      <c r="F38" s="14" t="s">
        <v>130</v>
      </c>
      <c r="G38" s="63">
        <v>3716</v>
      </c>
      <c r="H38" s="63">
        <v>8922</v>
      </c>
      <c r="I38" s="75">
        <v>12638</v>
      </c>
      <c r="J38" s="104"/>
      <c r="K38" s="1"/>
      <c r="M38" s="117"/>
      <c r="O38" s="81"/>
      <c r="P38" s="5"/>
      <c r="Q38" s="5"/>
    </row>
    <row r="39" spans="4:17" x14ac:dyDescent="0.2">
      <c r="D39" s="208"/>
      <c r="E39" s="141" t="s">
        <v>70</v>
      </c>
      <c r="F39" s="14" t="s">
        <v>71</v>
      </c>
      <c r="G39" s="63">
        <v>6250</v>
      </c>
      <c r="H39" s="63">
        <v>3701</v>
      </c>
      <c r="I39" s="75">
        <v>9951</v>
      </c>
      <c r="J39" s="104"/>
      <c r="K39" s="1"/>
      <c r="M39" s="117"/>
      <c r="O39" s="81"/>
      <c r="P39" s="5"/>
      <c r="Q39" s="5"/>
    </row>
    <row r="40" spans="4:17" x14ac:dyDescent="0.2">
      <c r="D40" s="208"/>
      <c r="E40" s="141" t="s">
        <v>56</v>
      </c>
      <c r="F40" s="14" t="s">
        <v>57</v>
      </c>
      <c r="G40" s="63">
        <v>7446</v>
      </c>
      <c r="H40" s="63">
        <v>2029</v>
      </c>
      <c r="I40" s="75">
        <v>9475</v>
      </c>
      <c r="J40" s="104"/>
      <c r="K40" s="1"/>
      <c r="M40" s="117"/>
      <c r="O40" s="81"/>
      <c r="P40" s="5"/>
      <c r="Q40" s="5"/>
    </row>
    <row r="41" spans="4:17" x14ac:dyDescent="0.2">
      <c r="D41" s="208"/>
      <c r="E41" s="141" t="s">
        <v>61</v>
      </c>
      <c r="F41" s="14" t="s">
        <v>62</v>
      </c>
      <c r="G41" s="63">
        <v>577</v>
      </c>
      <c r="H41" s="63">
        <v>3058</v>
      </c>
      <c r="I41" s="75">
        <v>3635</v>
      </c>
      <c r="J41" s="104"/>
      <c r="K41" s="1"/>
      <c r="M41" s="117"/>
      <c r="O41" s="81"/>
      <c r="P41" s="5"/>
      <c r="Q41" s="5"/>
    </row>
    <row r="42" spans="4:17" x14ac:dyDescent="0.2">
      <c r="D42" s="208"/>
      <c r="E42" s="141" t="s">
        <v>68</v>
      </c>
      <c r="F42" s="14" t="s">
        <v>69</v>
      </c>
      <c r="G42" s="63">
        <v>1998</v>
      </c>
      <c r="H42" s="63">
        <v>2243</v>
      </c>
      <c r="I42" s="75">
        <v>4241</v>
      </c>
      <c r="K42" s="1"/>
      <c r="M42" s="117"/>
      <c r="O42" s="81"/>
      <c r="P42" s="5"/>
      <c r="Q42" s="5"/>
    </row>
    <row r="43" spans="4:17" ht="13.5" thickBot="1" x14ac:dyDescent="0.25">
      <c r="D43" s="209"/>
      <c r="E43" s="142" t="s">
        <v>109</v>
      </c>
      <c r="F43" s="24" t="s">
        <v>110</v>
      </c>
      <c r="G43" s="76">
        <v>259</v>
      </c>
      <c r="H43" s="76">
        <v>2916</v>
      </c>
      <c r="I43" s="77">
        <v>3175</v>
      </c>
      <c r="J43" s="143">
        <f>SUM(I30:I43)</f>
        <v>274281</v>
      </c>
      <c r="K43" s="1"/>
      <c r="M43" s="117"/>
      <c r="O43" s="81"/>
      <c r="P43" s="5"/>
      <c r="Q43" s="5"/>
    </row>
    <row r="44" spans="4:17" ht="12.75" customHeight="1" x14ac:dyDescent="0.2">
      <c r="D44" s="210" t="s">
        <v>74</v>
      </c>
      <c r="E44" s="144" t="s">
        <v>0</v>
      </c>
      <c r="F44" s="145" t="s">
        <v>80</v>
      </c>
      <c r="G44" s="145">
        <v>101682</v>
      </c>
      <c r="H44" s="145">
        <v>4760</v>
      </c>
      <c r="I44" s="146">
        <v>106442</v>
      </c>
      <c r="J44" s="104"/>
      <c r="K44" s="1"/>
      <c r="M44" s="117"/>
      <c r="O44" s="81"/>
      <c r="P44" s="5"/>
      <c r="Q44" s="5"/>
    </row>
    <row r="45" spans="4:17" x14ac:dyDescent="0.2">
      <c r="D45" s="210"/>
      <c r="E45" s="148" t="s">
        <v>84</v>
      </c>
      <c r="F45" s="149" t="s">
        <v>85</v>
      </c>
      <c r="G45" s="149">
        <v>19899</v>
      </c>
      <c r="H45" s="149">
        <v>8250</v>
      </c>
      <c r="I45" s="150">
        <v>28149</v>
      </c>
      <c r="J45" s="104"/>
      <c r="K45" s="1"/>
      <c r="M45" s="117"/>
      <c r="O45" s="81"/>
      <c r="P45" s="5"/>
      <c r="Q45" s="5"/>
    </row>
    <row r="46" spans="4:17" x14ac:dyDescent="0.2">
      <c r="D46" s="210"/>
      <c r="E46" s="148" t="s">
        <v>75</v>
      </c>
      <c r="F46" s="149" t="s">
        <v>134</v>
      </c>
      <c r="G46" s="149">
        <v>3413</v>
      </c>
      <c r="H46" s="149">
        <v>31097</v>
      </c>
      <c r="I46" s="150">
        <v>34510</v>
      </c>
      <c r="J46" s="104"/>
      <c r="K46" s="1"/>
      <c r="M46" s="117"/>
      <c r="O46" s="81"/>
      <c r="P46" s="5"/>
      <c r="Q46" s="5"/>
    </row>
    <row r="47" spans="4:17" x14ac:dyDescent="0.2">
      <c r="D47" s="210"/>
      <c r="E47" s="148" t="s">
        <v>89</v>
      </c>
      <c r="F47" s="149" t="s">
        <v>90</v>
      </c>
      <c r="G47" s="149">
        <v>10484</v>
      </c>
      <c r="H47" s="149">
        <v>4952</v>
      </c>
      <c r="I47" s="150">
        <v>15436</v>
      </c>
      <c r="J47" s="104"/>
      <c r="K47" s="1"/>
      <c r="M47" s="117"/>
      <c r="O47" s="81"/>
      <c r="P47" s="5"/>
      <c r="Q47" s="5"/>
    </row>
    <row r="48" spans="4:17" x14ac:dyDescent="0.2">
      <c r="D48" s="210"/>
      <c r="E48" s="148" t="s">
        <v>88</v>
      </c>
      <c r="F48" s="149" t="s">
        <v>137</v>
      </c>
      <c r="G48" s="149">
        <v>7652</v>
      </c>
      <c r="H48" s="149">
        <v>4955</v>
      </c>
      <c r="I48" s="150">
        <v>12607</v>
      </c>
      <c r="J48" s="104"/>
      <c r="K48" s="1"/>
      <c r="M48" s="117"/>
      <c r="O48" s="81"/>
      <c r="P48" s="5"/>
      <c r="Q48" s="5"/>
    </row>
    <row r="49" spans="4:17" x14ac:dyDescent="0.2">
      <c r="D49" s="210"/>
      <c r="E49" s="148" t="s">
        <v>82</v>
      </c>
      <c r="F49" s="149" t="s">
        <v>83</v>
      </c>
      <c r="G49" s="149">
        <v>4892</v>
      </c>
      <c r="H49" s="149">
        <v>7609</v>
      </c>
      <c r="I49" s="150">
        <v>12501</v>
      </c>
      <c r="J49" s="104"/>
      <c r="K49" s="1"/>
      <c r="M49" s="117"/>
      <c r="O49" s="81"/>
      <c r="P49" s="5"/>
      <c r="Q49" s="5"/>
    </row>
    <row r="50" spans="4:17" x14ac:dyDescent="0.2">
      <c r="D50" s="210"/>
      <c r="E50" s="148" t="s">
        <v>87</v>
      </c>
      <c r="F50" s="149" t="s">
        <v>136</v>
      </c>
      <c r="G50" s="149">
        <v>4650</v>
      </c>
      <c r="H50" s="149">
        <v>4889</v>
      </c>
      <c r="I50" s="150">
        <v>9539</v>
      </c>
      <c r="J50" s="104"/>
      <c r="K50" s="1"/>
      <c r="M50" s="117"/>
      <c r="O50" s="81"/>
      <c r="P50" s="5"/>
      <c r="Q50" s="5"/>
    </row>
    <row r="51" spans="4:17" x14ac:dyDescent="0.2">
      <c r="D51" s="210"/>
      <c r="E51" s="148" t="s">
        <v>78</v>
      </c>
      <c r="F51" s="149" t="s">
        <v>79</v>
      </c>
      <c r="G51" s="149">
        <v>1871</v>
      </c>
      <c r="H51" s="149">
        <v>1446</v>
      </c>
      <c r="I51" s="150">
        <v>3317</v>
      </c>
      <c r="J51" s="104"/>
      <c r="K51" s="1"/>
      <c r="M51" s="117"/>
      <c r="O51" s="81"/>
      <c r="P51" s="5"/>
      <c r="Q51" s="5"/>
    </row>
    <row r="52" spans="4:17" x14ac:dyDescent="0.2">
      <c r="D52" s="210"/>
      <c r="E52" s="148" t="s">
        <v>86</v>
      </c>
      <c r="F52" s="149" t="s">
        <v>135</v>
      </c>
      <c r="G52" s="149">
        <v>1539</v>
      </c>
      <c r="H52" s="149">
        <v>1348</v>
      </c>
      <c r="I52" s="150">
        <v>2887</v>
      </c>
      <c r="J52" s="104"/>
      <c r="K52" s="1"/>
      <c r="M52" s="117"/>
      <c r="O52" s="81"/>
      <c r="P52" s="5"/>
      <c r="Q52" s="5"/>
    </row>
    <row r="53" spans="4:17" x14ac:dyDescent="0.2">
      <c r="D53" s="210"/>
      <c r="E53" s="148" t="s">
        <v>76</v>
      </c>
      <c r="F53" s="149" t="s">
        <v>77</v>
      </c>
      <c r="G53" s="149">
        <v>1667</v>
      </c>
      <c r="H53" s="149">
        <v>2666</v>
      </c>
      <c r="I53" s="150">
        <v>4333</v>
      </c>
      <c r="J53" s="104"/>
      <c r="K53" s="1"/>
      <c r="M53" s="117"/>
      <c r="O53" s="81"/>
      <c r="P53" s="5"/>
      <c r="Q53" s="5"/>
    </row>
    <row r="54" spans="4:17" x14ac:dyDescent="0.2">
      <c r="D54" s="210"/>
      <c r="E54" s="148" t="s">
        <v>140</v>
      </c>
      <c r="F54" s="149" t="s">
        <v>141</v>
      </c>
      <c r="G54" s="149">
        <v>164</v>
      </c>
      <c r="H54" s="149">
        <v>301</v>
      </c>
      <c r="I54" s="150">
        <v>465</v>
      </c>
      <c r="K54" s="1"/>
      <c r="M54" s="117"/>
      <c r="O54" s="81"/>
      <c r="P54" s="5"/>
      <c r="Q54" s="5"/>
    </row>
    <row r="55" spans="4:17" ht="12.75" customHeight="1" thickBot="1" x14ac:dyDescent="0.25">
      <c r="D55" s="211"/>
      <c r="E55" s="151" t="s">
        <v>81</v>
      </c>
      <c r="F55" s="152" t="s">
        <v>144</v>
      </c>
      <c r="G55" s="152">
        <v>17</v>
      </c>
      <c r="H55" s="152">
        <v>329</v>
      </c>
      <c r="I55" s="153">
        <v>346</v>
      </c>
      <c r="J55" s="143">
        <f>SUM(I44:I55)</f>
        <v>230532</v>
      </c>
      <c r="K55" s="1"/>
      <c r="M55" s="117"/>
      <c r="O55" s="81"/>
      <c r="P55" s="5"/>
      <c r="Q55" s="5"/>
    </row>
    <row r="56" spans="4:17" x14ac:dyDescent="0.2">
      <c r="D56" s="199" t="s">
        <v>91</v>
      </c>
      <c r="E56" s="140" t="s">
        <v>2</v>
      </c>
      <c r="F56" s="21" t="s">
        <v>96</v>
      </c>
      <c r="G56" s="73">
        <v>90135</v>
      </c>
      <c r="H56" s="73">
        <v>19452</v>
      </c>
      <c r="I56" s="74">
        <v>109587</v>
      </c>
      <c r="J56" s="104"/>
      <c r="K56" s="1"/>
      <c r="M56" s="117"/>
      <c r="O56" s="81"/>
      <c r="P56" s="5"/>
      <c r="Q56" s="5"/>
    </row>
    <row r="57" spans="4:17" x14ac:dyDescent="0.2">
      <c r="D57" s="200"/>
      <c r="E57" s="141" t="s">
        <v>6</v>
      </c>
      <c r="F57" s="14" t="s">
        <v>99</v>
      </c>
      <c r="G57" s="63">
        <v>35561</v>
      </c>
      <c r="H57" s="63">
        <v>4619</v>
      </c>
      <c r="I57" s="75">
        <v>40180</v>
      </c>
      <c r="J57" s="104"/>
      <c r="K57" s="1"/>
      <c r="M57" s="117"/>
      <c r="O57" s="81"/>
      <c r="P57" s="5"/>
      <c r="Q57" s="5"/>
    </row>
    <row r="58" spans="4:17" x14ac:dyDescent="0.2">
      <c r="D58" s="200"/>
      <c r="E58" s="141" t="s">
        <v>93</v>
      </c>
      <c r="F58" s="14" t="s">
        <v>143</v>
      </c>
      <c r="G58" s="63">
        <v>18237</v>
      </c>
      <c r="H58" s="63">
        <v>2511</v>
      </c>
      <c r="I58" s="75">
        <v>20748</v>
      </c>
      <c r="J58" s="104"/>
      <c r="K58" s="1"/>
      <c r="M58" s="117"/>
      <c r="O58" s="81"/>
      <c r="P58" s="5"/>
      <c r="Q58" s="5"/>
    </row>
    <row r="59" spans="4:17" x14ac:dyDescent="0.2">
      <c r="D59" s="200"/>
      <c r="E59" s="141" t="s">
        <v>100</v>
      </c>
      <c r="F59" s="14" t="s">
        <v>138</v>
      </c>
      <c r="G59" s="63">
        <v>11218</v>
      </c>
      <c r="H59" s="63">
        <v>3289</v>
      </c>
      <c r="I59" s="75">
        <v>14507</v>
      </c>
      <c r="J59" s="104"/>
      <c r="K59" s="1"/>
      <c r="M59" s="117"/>
      <c r="O59" s="81"/>
      <c r="P59" s="5"/>
      <c r="Q59" s="5"/>
    </row>
    <row r="60" spans="4:17" x14ac:dyDescent="0.2">
      <c r="D60" s="200"/>
      <c r="E60" s="141" t="s">
        <v>97</v>
      </c>
      <c r="F60" s="14" t="s">
        <v>98</v>
      </c>
      <c r="G60" s="63">
        <v>7677</v>
      </c>
      <c r="H60" s="63">
        <v>7088</v>
      </c>
      <c r="I60" s="75">
        <v>14765</v>
      </c>
      <c r="J60" s="104"/>
      <c r="K60" s="1"/>
      <c r="M60" s="117"/>
      <c r="O60" s="81"/>
      <c r="P60" s="5"/>
      <c r="Q60" s="5"/>
    </row>
    <row r="61" spans="4:17" x14ac:dyDescent="0.2">
      <c r="D61" s="200"/>
      <c r="E61" s="141" t="s">
        <v>92</v>
      </c>
      <c r="F61" s="14" t="s">
        <v>145</v>
      </c>
      <c r="G61" s="63">
        <v>8380</v>
      </c>
      <c r="H61" s="63">
        <v>2248</v>
      </c>
      <c r="I61" s="75">
        <v>10628</v>
      </c>
      <c r="J61" s="104"/>
      <c r="K61" s="1"/>
      <c r="M61" s="117"/>
      <c r="O61" s="81"/>
      <c r="P61" s="5"/>
      <c r="Q61" s="5"/>
    </row>
    <row r="62" spans="4:17" x14ac:dyDescent="0.2">
      <c r="D62" s="200"/>
      <c r="E62" s="141" t="s">
        <v>105</v>
      </c>
      <c r="F62" s="14" t="s">
        <v>106</v>
      </c>
      <c r="G62" s="63">
        <v>3333</v>
      </c>
      <c r="H62" s="63">
        <v>1658</v>
      </c>
      <c r="I62" s="75">
        <v>4991</v>
      </c>
      <c r="J62" s="104"/>
      <c r="K62" s="1"/>
      <c r="M62" s="117"/>
      <c r="O62" s="81"/>
      <c r="P62" s="5"/>
      <c r="Q62" s="5"/>
    </row>
    <row r="63" spans="4:17" x14ac:dyDescent="0.2">
      <c r="D63" s="200"/>
      <c r="E63" s="141" t="s">
        <v>94</v>
      </c>
      <c r="F63" s="14" t="s">
        <v>95</v>
      </c>
      <c r="G63" s="63">
        <v>2083</v>
      </c>
      <c r="H63" s="63">
        <v>3077</v>
      </c>
      <c r="I63" s="75">
        <v>5160</v>
      </c>
      <c r="J63" s="104"/>
      <c r="K63" s="1"/>
      <c r="M63" s="117"/>
      <c r="O63" s="81"/>
      <c r="P63" s="5"/>
      <c r="Q63" s="5"/>
    </row>
    <row r="64" spans="4:17" x14ac:dyDescent="0.2">
      <c r="D64" s="200"/>
      <c r="E64" s="141" t="s">
        <v>101</v>
      </c>
      <c r="F64" s="14" t="s">
        <v>102</v>
      </c>
      <c r="G64" s="63">
        <v>1917</v>
      </c>
      <c r="H64" s="63">
        <v>3957</v>
      </c>
      <c r="I64" s="75">
        <v>5874</v>
      </c>
      <c r="J64" s="104"/>
      <c r="K64" s="1"/>
      <c r="M64" s="117"/>
      <c r="O64" s="81"/>
      <c r="P64" s="5"/>
      <c r="Q64" s="5"/>
    </row>
    <row r="65" spans="4:17" x14ac:dyDescent="0.2">
      <c r="D65" s="200"/>
      <c r="E65" s="141" t="s">
        <v>107</v>
      </c>
      <c r="F65" s="14" t="s">
        <v>139</v>
      </c>
      <c r="G65" s="63">
        <v>3603</v>
      </c>
      <c r="H65" s="63">
        <v>2474</v>
      </c>
      <c r="I65" s="75">
        <v>6077</v>
      </c>
      <c r="K65" s="1"/>
      <c r="M65" s="117"/>
      <c r="O65" s="81"/>
      <c r="P65" s="5"/>
      <c r="Q65" s="5"/>
    </row>
    <row r="66" spans="4:17" ht="13.5" thickBot="1" x14ac:dyDescent="0.25">
      <c r="D66" s="201"/>
      <c r="E66" s="142" t="s">
        <v>103</v>
      </c>
      <c r="F66" s="24" t="s">
        <v>104</v>
      </c>
      <c r="G66" s="76">
        <v>1192</v>
      </c>
      <c r="H66" s="76">
        <v>3777</v>
      </c>
      <c r="I66" s="77">
        <v>4969</v>
      </c>
      <c r="J66" s="143">
        <f>SUM(I56:I66)</f>
        <v>237486</v>
      </c>
      <c r="K66" s="1"/>
      <c r="M66" s="117"/>
      <c r="O66" s="81"/>
      <c r="P66" s="5"/>
      <c r="Q66" s="5"/>
    </row>
    <row r="67" spans="4:17" ht="13.5" thickBot="1" x14ac:dyDescent="0.25">
      <c r="K67" s="1"/>
      <c r="M67" s="117"/>
      <c r="O67" s="81"/>
      <c r="P67" s="5"/>
      <c r="Q67" s="5"/>
    </row>
    <row r="68" spans="4:17" ht="13.5" thickBot="1" x14ac:dyDescent="0.25">
      <c r="E68" s="154" t="s">
        <v>116</v>
      </c>
      <c r="F68" s="155" t="s">
        <v>84</v>
      </c>
      <c r="G68" s="120">
        <v>36793</v>
      </c>
      <c r="H68" s="120">
        <v>881</v>
      </c>
      <c r="I68" s="120">
        <v>37674</v>
      </c>
      <c r="J68" s="121">
        <f>SUM(I68)</f>
        <v>37674</v>
      </c>
      <c r="K68" s="1"/>
      <c r="M68" s="117"/>
      <c r="O68" s="81"/>
      <c r="P68" s="5"/>
      <c r="Q68" s="5"/>
    </row>
    <row r="69" spans="4:17" ht="13.5" thickBot="1" x14ac:dyDescent="0.25">
      <c r="K69" s="1"/>
      <c r="O69" s="81"/>
      <c r="P69" s="5"/>
    </row>
    <row r="70" spans="4:17" ht="13.5" thickBot="1" x14ac:dyDescent="0.25">
      <c r="F70" s="3" t="s">
        <v>10</v>
      </c>
      <c r="J70" s="62">
        <f>J68+J66+J55++J43+J29+J20</f>
        <v>1466046</v>
      </c>
      <c r="K70" s="1"/>
      <c r="O70" s="81"/>
      <c r="P70" s="5"/>
    </row>
    <row r="71" spans="4:17" x14ac:dyDescent="0.2">
      <c r="J71" s="7"/>
      <c r="K71" s="1"/>
    </row>
    <row r="72" spans="4:17" x14ac:dyDescent="0.2">
      <c r="D72" s="1" t="s">
        <v>124</v>
      </c>
      <c r="K72" s="1"/>
    </row>
    <row r="73" spans="4:17" x14ac:dyDescent="0.2">
      <c r="E73" s="1"/>
      <c r="F73" s="2" t="s">
        <v>13</v>
      </c>
      <c r="G73" s="72" t="s">
        <v>125</v>
      </c>
      <c r="J73" s="4"/>
      <c r="K73" s="1"/>
    </row>
    <row r="74" spans="4:17" x14ac:dyDescent="0.2">
      <c r="E74" s="1"/>
      <c r="F74" s="2" t="s">
        <v>14</v>
      </c>
      <c r="G74" s="72" t="s">
        <v>126</v>
      </c>
      <c r="H74" s="1"/>
      <c r="I74" s="1"/>
      <c r="J74" s="4"/>
      <c r="K74" s="1"/>
    </row>
    <row r="75" spans="4:17" x14ac:dyDescent="0.2">
      <c r="E75" s="1"/>
      <c r="F75" s="2" t="s">
        <v>116</v>
      </c>
      <c r="G75" s="72" t="s">
        <v>127</v>
      </c>
      <c r="J75" s="4"/>
      <c r="K75" s="1"/>
    </row>
    <row r="76" spans="4:17" x14ac:dyDescent="0.2">
      <c r="J76" s="4"/>
      <c r="K76" s="1"/>
    </row>
    <row r="77" spans="4:17" x14ac:dyDescent="0.2">
      <c r="J77" s="4"/>
      <c r="K77" s="1"/>
    </row>
    <row r="78" spans="4:17" x14ac:dyDescent="0.2">
      <c r="J78" s="4"/>
      <c r="K78" s="1"/>
    </row>
    <row r="79" spans="4:17" x14ac:dyDescent="0.2">
      <c r="J79" s="4"/>
      <c r="K79" s="1"/>
    </row>
    <row r="80" spans="4:17" x14ac:dyDescent="0.2">
      <c r="J80" s="4"/>
    </row>
  </sheetData>
  <mergeCells count="9">
    <mergeCell ref="M6:O6"/>
    <mergeCell ref="D56:D66"/>
    <mergeCell ref="D4:I5"/>
    <mergeCell ref="E7:F7"/>
    <mergeCell ref="D6:I6"/>
    <mergeCell ref="D8:D20"/>
    <mergeCell ref="D21:D29"/>
    <mergeCell ref="D30:D43"/>
    <mergeCell ref="D44:D55"/>
  </mergeCells>
  <phoneticPr fontId="0" type="noConversion"/>
  <printOptions horizontalCentered="1" verticalCentered="1"/>
  <pageMargins left="0.75" right="0.43307086614173229" top="0.23622047244094491" bottom="1" header="0" footer="0"/>
  <pageSetup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showGridLines="0" topLeftCell="C1" zoomScaleNormal="100" workbookViewId="0">
      <selection activeCell="N12" sqref="N12"/>
    </sheetView>
  </sheetViews>
  <sheetFormatPr baseColWidth="10" defaultRowHeight="12.75" x14ac:dyDescent="0.2"/>
  <cols>
    <col min="1" max="1" width="11.28515625" style="1" hidden="1" customWidth="1"/>
    <col min="2" max="2" width="0.140625" style="1" hidden="1" customWidth="1"/>
    <col min="3" max="3" width="2" style="1" customWidth="1"/>
    <col min="4" max="4" width="6.5703125" style="1" bestFit="1" customWidth="1"/>
    <col min="5" max="5" width="5.42578125" style="2" bestFit="1" customWidth="1"/>
    <col min="6" max="6" width="20.28515625" style="3" bestFit="1" customWidth="1"/>
    <col min="7" max="7" width="8.42578125" style="17" customWidth="1"/>
    <col min="8" max="8" width="7.42578125" style="17" customWidth="1"/>
    <col min="9" max="9" width="9.42578125" style="17" customWidth="1"/>
    <col min="10" max="10" width="15.7109375" style="1" customWidth="1"/>
    <col min="11" max="16" width="11.42578125" style="1"/>
    <col min="17" max="17" width="11.42578125" style="7"/>
    <col min="18" max="16384" width="11.42578125" style="1"/>
  </cols>
  <sheetData>
    <row r="1" spans="4:17" x14ac:dyDescent="0.2">
      <c r="D1" s="169" t="s">
        <v>111</v>
      </c>
      <c r="E1" s="169"/>
      <c r="F1" s="169"/>
      <c r="G1" s="169"/>
      <c r="H1" s="169"/>
      <c r="I1" s="169"/>
      <c r="J1" s="169"/>
    </row>
    <row r="2" spans="4:17" x14ac:dyDescent="0.2">
      <c r="D2" s="169"/>
      <c r="E2" s="169"/>
      <c r="F2" s="169"/>
      <c r="G2" s="169"/>
      <c r="H2" s="169"/>
      <c r="I2" s="169"/>
      <c r="J2" s="169"/>
      <c r="Q2" s="1"/>
    </row>
    <row r="3" spans="4:17" ht="38.25" customHeight="1" x14ac:dyDescent="0.2">
      <c r="D3" s="174" t="s">
        <v>153</v>
      </c>
      <c r="E3" s="174"/>
      <c r="F3" s="174"/>
      <c r="G3" s="174"/>
      <c r="H3" s="174"/>
      <c r="I3" s="174"/>
      <c r="J3" s="174"/>
      <c r="Q3" s="1"/>
    </row>
    <row r="4" spans="4:17" ht="30.75" customHeight="1" thickBot="1" x14ac:dyDescent="0.25">
      <c r="E4" s="212" t="s">
        <v>12</v>
      </c>
      <c r="F4" s="212"/>
      <c r="G4" s="16" t="s">
        <v>13</v>
      </c>
      <c r="H4" s="16" t="s">
        <v>14</v>
      </c>
      <c r="I4" s="16" t="s">
        <v>10</v>
      </c>
      <c r="Q4" s="1"/>
    </row>
    <row r="5" spans="4:17" ht="12.75" customHeight="1" x14ac:dyDescent="0.2">
      <c r="D5" s="213" t="s">
        <v>15</v>
      </c>
      <c r="E5" s="101" t="s">
        <v>4</v>
      </c>
      <c r="F5" s="85" t="s">
        <v>22</v>
      </c>
      <c r="G5" s="86">
        <v>234370</v>
      </c>
      <c r="H5" s="86">
        <v>28255</v>
      </c>
      <c r="I5" s="87">
        <v>262625</v>
      </c>
      <c r="N5" s="5"/>
      <c r="O5" s="5"/>
      <c r="P5" s="5"/>
      <c r="Q5" s="1"/>
    </row>
    <row r="6" spans="4:17" x14ac:dyDescent="0.2">
      <c r="D6" s="213"/>
      <c r="E6" s="102" t="s">
        <v>9</v>
      </c>
      <c r="F6" s="79" t="s">
        <v>35</v>
      </c>
      <c r="G6" s="80">
        <v>49134</v>
      </c>
      <c r="H6" s="80">
        <v>8855</v>
      </c>
      <c r="I6" s="88">
        <v>57989</v>
      </c>
      <c r="N6" s="5"/>
      <c r="O6" s="5"/>
      <c r="P6" s="5"/>
      <c r="Q6" s="1"/>
    </row>
    <row r="7" spans="4:17" x14ac:dyDescent="0.2">
      <c r="D7" s="213"/>
      <c r="E7" s="102" t="s">
        <v>31</v>
      </c>
      <c r="F7" s="79" t="s">
        <v>32</v>
      </c>
      <c r="G7" s="80">
        <v>22610</v>
      </c>
      <c r="H7" s="80">
        <v>23139</v>
      </c>
      <c r="I7" s="88">
        <v>45749</v>
      </c>
      <c r="N7" s="5"/>
      <c r="O7" s="5"/>
      <c r="P7" s="5"/>
      <c r="Q7" s="1"/>
    </row>
    <row r="8" spans="4:17" x14ac:dyDescent="0.2">
      <c r="D8" s="213"/>
      <c r="E8" s="102" t="s">
        <v>27</v>
      </c>
      <c r="F8" s="79" t="s">
        <v>28</v>
      </c>
      <c r="G8" s="80">
        <v>6039</v>
      </c>
      <c r="H8" s="80">
        <v>10378</v>
      </c>
      <c r="I8" s="88">
        <v>16417</v>
      </c>
      <c r="N8" s="5"/>
      <c r="O8" s="5"/>
      <c r="P8" s="5"/>
      <c r="Q8" s="1"/>
    </row>
    <row r="9" spans="4:17" x14ac:dyDescent="0.2">
      <c r="D9" s="213"/>
      <c r="E9" s="102" t="s">
        <v>16</v>
      </c>
      <c r="F9" s="79" t="s">
        <v>17</v>
      </c>
      <c r="G9" s="80">
        <v>13494</v>
      </c>
      <c r="H9" s="80">
        <v>7224</v>
      </c>
      <c r="I9" s="88">
        <v>20718</v>
      </c>
      <c r="N9" s="5"/>
      <c r="O9" s="5"/>
      <c r="P9" s="5"/>
      <c r="Q9" s="1"/>
    </row>
    <row r="10" spans="4:17" x14ac:dyDescent="0.2">
      <c r="D10" s="213"/>
      <c r="E10" s="102" t="s">
        <v>36</v>
      </c>
      <c r="F10" s="79" t="s">
        <v>37</v>
      </c>
      <c r="G10" s="80">
        <v>12415</v>
      </c>
      <c r="H10" s="80">
        <v>3166</v>
      </c>
      <c r="I10" s="88">
        <v>15581</v>
      </c>
      <c r="N10" s="5"/>
      <c r="O10" s="5"/>
      <c r="P10" s="5"/>
      <c r="Q10" s="1"/>
    </row>
    <row r="11" spans="4:17" x14ac:dyDescent="0.2">
      <c r="D11" s="213"/>
      <c r="E11" s="102" t="s">
        <v>18</v>
      </c>
      <c r="F11" s="79" t="s">
        <v>19</v>
      </c>
      <c r="G11" s="80">
        <v>1753</v>
      </c>
      <c r="H11" s="80">
        <v>23241</v>
      </c>
      <c r="I11" s="88">
        <v>24994</v>
      </c>
      <c r="N11" s="5"/>
      <c r="O11" s="5"/>
      <c r="P11" s="5"/>
      <c r="Q11" s="1"/>
    </row>
    <row r="12" spans="4:17" x14ac:dyDescent="0.2">
      <c r="D12" s="213"/>
      <c r="E12" s="102" t="s">
        <v>23</v>
      </c>
      <c r="F12" s="79" t="s">
        <v>24</v>
      </c>
      <c r="G12" s="80">
        <v>9545</v>
      </c>
      <c r="H12" s="80">
        <v>3664</v>
      </c>
      <c r="I12" s="88">
        <v>13209</v>
      </c>
      <c r="N12" s="5"/>
      <c r="O12" s="5"/>
      <c r="P12" s="5"/>
      <c r="Q12" s="1"/>
    </row>
    <row r="13" spans="4:17" x14ac:dyDescent="0.2">
      <c r="D13" s="213"/>
      <c r="E13" s="102" t="s">
        <v>33</v>
      </c>
      <c r="F13" s="79" t="s">
        <v>34</v>
      </c>
      <c r="G13" s="80">
        <v>7141</v>
      </c>
      <c r="H13" s="80">
        <v>3790</v>
      </c>
      <c r="I13" s="88">
        <v>10931</v>
      </c>
      <c r="N13" s="5"/>
      <c r="O13" s="5"/>
      <c r="P13" s="5"/>
      <c r="Q13" s="1"/>
    </row>
    <row r="14" spans="4:17" x14ac:dyDescent="0.2">
      <c r="D14" s="213"/>
      <c r="E14" s="102" t="s">
        <v>38</v>
      </c>
      <c r="F14" s="79" t="s">
        <v>39</v>
      </c>
      <c r="G14" s="80">
        <v>8184</v>
      </c>
      <c r="H14" s="80">
        <v>2651</v>
      </c>
      <c r="I14" s="88">
        <v>10835</v>
      </c>
      <c r="N14" s="5"/>
      <c r="O14" s="5"/>
      <c r="P14" s="5"/>
      <c r="Q14" s="1"/>
    </row>
    <row r="15" spans="4:17" x14ac:dyDescent="0.2">
      <c r="D15" s="213"/>
      <c r="E15" s="102" t="s">
        <v>20</v>
      </c>
      <c r="F15" s="79" t="s">
        <v>21</v>
      </c>
      <c r="G15" s="80">
        <v>4069</v>
      </c>
      <c r="H15" s="80">
        <v>1228</v>
      </c>
      <c r="I15" s="88">
        <v>5297</v>
      </c>
      <c r="N15" s="5"/>
      <c r="O15" s="5"/>
      <c r="P15" s="5"/>
      <c r="Q15" s="1"/>
    </row>
    <row r="16" spans="4:17" x14ac:dyDescent="0.2">
      <c r="D16" s="213"/>
      <c r="E16" s="102" t="s">
        <v>29</v>
      </c>
      <c r="F16" s="79" t="s">
        <v>30</v>
      </c>
      <c r="G16" s="80">
        <v>3522</v>
      </c>
      <c r="H16" s="80">
        <v>3103</v>
      </c>
      <c r="I16" s="88">
        <v>6625</v>
      </c>
      <c r="N16" s="5"/>
      <c r="O16" s="5"/>
      <c r="P16" s="5"/>
      <c r="Q16" s="1"/>
    </row>
    <row r="17" spans="4:17" ht="13.5" thickBot="1" x14ac:dyDescent="0.25">
      <c r="D17" s="213"/>
      <c r="E17" s="103" t="s">
        <v>25</v>
      </c>
      <c r="F17" s="90" t="s">
        <v>26</v>
      </c>
      <c r="G17" s="91">
        <v>522</v>
      </c>
      <c r="H17" s="91">
        <v>1347</v>
      </c>
      <c r="I17" s="92">
        <v>1869</v>
      </c>
      <c r="J17" s="6">
        <f>SUM(I5:I17)</f>
        <v>492839</v>
      </c>
      <c r="N17" s="5"/>
      <c r="O17" s="5"/>
      <c r="P17" s="5"/>
      <c r="Q17" s="1"/>
    </row>
    <row r="18" spans="4:17" x14ac:dyDescent="0.2">
      <c r="D18" s="125"/>
      <c r="E18" s="122"/>
      <c r="F18" s="81"/>
      <c r="G18" s="123"/>
      <c r="H18" s="123"/>
      <c r="I18" s="123"/>
      <c r="J18" s="124"/>
      <c r="Q18" s="1"/>
    </row>
    <row r="19" spans="4:17" x14ac:dyDescent="0.2">
      <c r="Q19" s="1"/>
    </row>
    <row r="20" spans="4:17" x14ac:dyDescent="0.2">
      <c r="Q20" s="1"/>
    </row>
    <row r="21" spans="4:17" x14ac:dyDescent="0.2">
      <c r="Q21" s="1"/>
    </row>
    <row r="24" spans="4:17" x14ac:dyDescent="0.2">
      <c r="J24" s="7"/>
    </row>
    <row r="26" spans="4:17" x14ac:dyDescent="0.2">
      <c r="G26" s="18"/>
      <c r="H26" s="18"/>
      <c r="I26" s="18"/>
      <c r="J26" s="4"/>
    </row>
    <row r="27" spans="4:17" x14ac:dyDescent="0.2">
      <c r="G27" s="18"/>
      <c r="H27" s="19"/>
      <c r="I27" s="19"/>
      <c r="J27" s="4"/>
    </row>
    <row r="28" spans="4:17" x14ac:dyDescent="0.2">
      <c r="G28" s="18"/>
      <c r="H28" s="20"/>
      <c r="I28" s="4"/>
      <c r="J28" s="4"/>
    </row>
    <row r="29" spans="4:17" x14ac:dyDescent="0.2">
      <c r="G29" s="18"/>
      <c r="H29" s="20"/>
      <c r="I29" s="4"/>
      <c r="J29" s="4"/>
    </row>
    <row r="30" spans="4:17" x14ac:dyDescent="0.2">
      <c r="G30" s="18"/>
      <c r="H30" s="20"/>
      <c r="I30" s="4"/>
      <c r="J30" s="4"/>
    </row>
    <row r="31" spans="4:17" x14ac:dyDescent="0.2">
      <c r="G31" s="18"/>
      <c r="H31" s="20"/>
      <c r="I31" s="4"/>
      <c r="J31" s="4"/>
    </row>
    <row r="32" spans="4:17" x14ac:dyDescent="0.2">
      <c r="G32" s="18"/>
      <c r="H32" s="20"/>
      <c r="I32" s="4"/>
      <c r="J32" s="4"/>
    </row>
    <row r="33" spans="7:10" x14ac:dyDescent="0.2">
      <c r="G33" s="18"/>
      <c r="H33" s="18"/>
      <c r="I33" s="18"/>
      <c r="J33" s="4"/>
    </row>
    <row r="51" spans="4:7" x14ac:dyDescent="0.2">
      <c r="D51" s="1" t="s">
        <v>124</v>
      </c>
      <c r="E51" s="1"/>
      <c r="F51" s="2" t="s">
        <v>13</v>
      </c>
      <c r="G51" s="72" t="s">
        <v>125</v>
      </c>
    </row>
    <row r="52" spans="4:7" x14ac:dyDescent="0.2">
      <c r="E52" s="1"/>
      <c r="F52" s="2" t="s">
        <v>14</v>
      </c>
      <c r="G52" s="72" t="s">
        <v>126</v>
      </c>
    </row>
    <row r="53" spans="4:7" x14ac:dyDescent="0.2">
      <c r="E53" s="1"/>
      <c r="F53" s="2"/>
      <c r="G53" s="72"/>
    </row>
  </sheetData>
  <mergeCells count="4">
    <mergeCell ref="E4:F4"/>
    <mergeCell ref="D5:D17"/>
    <mergeCell ref="D1:J2"/>
    <mergeCell ref="D3:J3"/>
  </mergeCells>
  <phoneticPr fontId="0" type="noConversion"/>
  <printOptions horizontalCentered="1" verticalCentered="1"/>
  <pageMargins left="0.75" right="0.43307086614173229" top="0.23622047244094491" bottom="1" header="0" footer="0"/>
  <pageSetup scale="8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topLeftCell="C1" zoomScaleNormal="100" workbookViewId="0">
      <selection activeCell="K22" sqref="K22"/>
    </sheetView>
  </sheetViews>
  <sheetFormatPr baseColWidth="10" defaultRowHeight="12.75" x14ac:dyDescent="0.2"/>
  <cols>
    <col min="1" max="1" width="11.28515625" style="1" hidden="1" customWidth="1"/>
    <col min="2" max="2" width="0.140625" style="1" hidden="1" customWidth="1"/>
    <col min="3" max="3" width="2" style="1" customWidth="1"/>
    <col min="4" max="4" width="6.5703125" style="1" bestFit="1" customWidth="1"/>
    <col min="5" max="5" width="5.42578125" style="2" bestFit="1" customWidth="1"/>
    <col min="6" max="6" width="23.140625" style="3" customWidth="1"/>
    <col min="7" max="7" width="8.42578125" style="17" customWidth="1"/>
    <col min="8" max="8" width="7.42578125" style="17" customWidth="1"/>
    <col min="9" max="9" width="9.42578125" style="17" customWidth="1"/>
    <col min="10" max="10" width="15.7109375" style="1" customWidth="1"/>
    <col min="11" max="16384" width="11.42578125" style="1"/>
  </cols>
  <sheetData>
    <row r="1" spans="4:16" x14ac:dyDescent="0.2">
      <c r="D1" s="169" t="s">
        <v>112</v>
      </c>
      <c r="E1" s="169"/>
      <c r="F1" s="169"/>
      <c r="G1" s="169"/>
      <c r="H1" s="169"/>
      <c r="I1" s="169"/>
      <c r="J1" s="169"/>
    </row>
    <row r="2" spans="4:16" x14ac:dyDescent="0.2">
      <c r="D2" s="169"/>
      <c r="E2" s="169"/>
      <c r="F2" s="169"/>
      <c r="G2" s="169"/>
      <c r="H2" s="169"/>
      <c r="I2" s="169"/>
      <c r="J2" s="169"/>
    </row>
    <row r="3" spans="4:16" ht="38.25" customHeight="1" x14ac:dyDescent="0.2">
      <c r="D3" s="174" t="s">
        <v>153</v>
      </c>
      <c r="E3" s="174"/>
      <c r="F3" s="174"/>
      <c r="G3" s="174"/>
      <c r="H3" s="174"/>
      <c r="I3" s="174"/>
      <c r="J3" s="174"/>
    </row>
    <row r="4" spans="4:16" ht="30.75" customHeight="1" thickBot="1" x14ac:dyDescent="0.25">
      <c r="E4" s="212" t="s">
        <v>12</v>
      </c>
      <c r="F4" s="212"/>
      <c r="G4" s="16" t="s">
        <v>13</v>
      </c>
      <c r="H4" s="16" t="s">
        <v>14</v>
      </c>
      <c r="I4" s="16" t="s">
        <v>10</v>
      </c>
    </row>
    <row r="5" spans="4:16" x14ac:dyDescent="0.2">
      <c r="D5" s="214" t="s">
        <v>40</v>
      </c>
      <c r="E5" s="93" t="s">
        <v>5</v>
      </c>
      <c r="F5" s="94" t="s">
        <v>48</v>
      </c>
      <c r="G5" s="94">
        <v>66569</v>
      </c>
      <c r="H5" s="94">
        <v>2743</v>
      </c>
      <c r="I5" s="95">
        <v>69312</v>
      </c>
      <c r="N5" s="5"/>
      <c r="O5" s="5"/>
      <c r="P5" s="5"/>
    </row>
    <row r="6" spans="4:16" x14ac:dyDescent="0.2">
      <c r="D6" s="214"/>
      <c r="E6" s="96" t="s">
        <v>41</v>
      </c>
      <c r="F6" s="82" t="s">
        <v>142</v>
      </c>
      <c r="G6" s="82">
        <v>21398</v>
      </c>
      <c r="H6" s="82">
        <v>16575</v>
      </c>
      <c r="I6" s="97">
        <v>37973</v>
      </c>
      <c r="N6" s="5"/>
      <c r="O6" s="5"/>
      <c r="P6" s="5"/>
    </row>
    <row r="7" spans="4:16" x14ac:dyDescent="0.2">
      <c r="D7" s="214"/>
      <c r="E7" s="96" t="s">
        <v>1</v>
      </c>
      <c r="F7" s="82" t="s">
        <v>43</v>
      </c>
      <c r="G7" s="82">
        <v>15953</v>
      </c>
      <c r="H7" s="82">
        <v>8084</v>
      </c>
      <c r="I7" s="97">
        <v>24037</v>
      </c>
      <c r="N7" s="5"/>
      <c r="O7" s="5"/>
      <c r="P7" s="5"/>
    </row>
    <row r="8" spans="4:16" x14ac:dyDescent="0.2">
      <c r="D8" s="214"/>
      <c r="E8" s="96" t="s">
        <v>42</v>
      </c>
      <c r="F8" s="82" t="s">
        <v>128</v>
      </c>
      <c r="G8" s="82">
        <v>12129</v>
      </c>
      <c r="H8" s="82">
        <v>2228</v>
      </c>
      <c r="I8" s="97">
        <v>14357</v>
      </c>
      <c r="N8" s="5"/>
      <c r="O8" s="5"/>
      <c r="P8" s="5"/>
    </row>
    <row r="9" spans="4:16" x14ac:dyDescent="0.2">
      <c r="D9" s="214"/>
      <c r="E9" s="96" t="s">
        <v>51</v>
      </c>
      <c r="F9" s="82" t="s">
        <v>52</v>
      </c>
      <c r="G9" s="82">
        <v>10162</v>
      </c>
      <c r="H9" s="82">
        <v>6102</v>
      </c>
      <c r="I9" s="97">
        <v>16264</v>
      </c>
      <c r="N9" s="5"/>
      <c r="O9" s="5"/>
      <c r="P9" s="5"/>
    </row>
    <row r="10" spans="4:16" x14ac:dyDescent="0.2">
      <c r="D10" s="214"/>
      <c r="E10" s="96" t="s">
        <v>53</v>
      </c>
      <c r="F10" s="82" t="s">
        <v>129</v>
      </c>
      <c r="G10" s="82">
        <v>8644</v>
      </c>
      <c r="H10" s="82">
        <v>3623</v>
      </c>
      <c r="I10" s="97">
        <v>12267</v>
      </c>
      <c r="N10" s="5"/>
      <c r="O10" s="5"/>
      <c r="P10" s="5"/>
    </row>
    <row r="11" spans="4:16" x14ac:dyDescent="0.2">
      <c r="D11" s="214"/>
      <c r="E11" s="96" t="s">
        <v>46</v>
      </c>
      <c r="F11" s="82" t="s">
        <v>47</v>
      </c>
      <c r="G11" s="82">
        <v>5535</v>
      </c>
      <c r="H11" s="82">
        <v>2320</v>
      </c>
      <c r="I11" s="97">
        <v>7855</v>
      </c>
      <c r="N11" s="5"/>
      <c r="O11" s="5"/>
      <c r="P11" s="5"/>
    </row>
    <row r="12" spans="4:16" x14ac:dyDescent="0.2">
      <c r="D12" s="214"/>
      <c r="E12" s="96" t="s">
        <v>49</v>
      </c>
      <c r="F12" s="82" t="s">
        <v>50</v>
      </c>
      <c r="G12" s="82">
        <v>4292</v>
      </c>
      <c r="H12" s="82">
        <v>2238</v>
      </c>
      <c r="I12" s="97">
        <v>6530</v>
      </c>
      <c r="N12" s="5"/>
      <c r="O12" s="5"/>
      <c r="P12" s="5"/>
    </row>
    <row r="13" spans="4:16" ht="13.5" thickBot="1" x14ac:dyDescent="0.25">
      <c r="D13" s="214"/>
      <c r="E13" s="98" t="s">
        <v>44</v>
      </c>
      <c r="F13" s="99" t="s">
        <v>45</v>
      </c>
      <c r="G13" s="99">
        <v>2019</v>
      </c>
      <c r="H13" s="99">
        <v>2620</v>
      </c>
      <c r="I13" s="100">
        <v>4639</v>
      </c>
      <c r="J13" s="6">
        <f>SUM(I5:I13)</f>
        <v>193234</v>
      </c>
      <c r="N13" s="5"/>
      <c r="O13" s="5"/>
      <c r="P13" s="5"/>
    </row>
    <row r="18" spans="7:10" x14ac:dyDescent="0.2">
      <c r="J18" s="7"/>
    </row>
    <row r="20" spans="7:10" x14ac:dyDescent="0.2">
      <c r="G20" s="18"/>
      <c r="H20" s="18"/>
      <c r="I20" s="18"/>
      <c r="J20" s="4"/>
    </row>
    <row r="21" spans="7:10" x14ac:dyDescent="0.2">
      <c r="G21" s="18"/>
      <c r="H21" s="19"/>
      <c r="I21" s="19"/>
      <c r="J21" s="4"/>
    </row>
    <row r="22" spans="7:10" x14ac:dyDescent="0.2">
      <c r="G22" s="18"/>
      <c r="H22" s="20"/>
      <c r="I22" s="4"/>
      <c r="J22" s="4"/>
    </row>
    <row r="23" spans="7:10" x14ac:dyDescent="0.2">
      <c r="G23" s="18"/>
      <c r="H23" s="20"/>
      <c r="I23" s="4"/>
      <c r="J23" s="4"/>
    </row>
    <row r="24" spans="7:10" x14ac:dyDescent="0.2">
      <c r="G24" s="18"/>
      <c r="H24" s="20"/>
      <c r="I24" s="4"/>
      <c r="J24" s="4"/>
    </row>
    <row r="25" spans="7:10" x14ac:dyDescent="0.2">
      <c r="G25" s="18"/>
      <c r="H25" s="20"/>
      <c r="I25" s="4"/>
      <c r="J25" s="4"/>
    </row>
    <row r="26" spans="7:10" x14ac:dyDescent="0.2">
      <c r="G26" s="18"/>
      <c r="H26" s="20"/>
      <c r="I26" s="4"/>
      <c r="J26" s="4"/>
    </row>
    <row r="27" spans="7:10" x14ac:dyDescent="0.2">
      <c r="G27" s="18"/>
      <c r="H27" s="18"/>
      <c r="I27" s="18"/>
      <c r="J27" s="4"/>
    </row>
    <row r="49" spans="4:7" x14ac:dyDescent="0.2">
      <c r="D49" s="1" t="s">
        <v>124</v>
      </c>
      <c r="E49" s="1"/>
      <c r="F49" s="2" t="s">
        <v>13</v>
      </c>
      <c r="G49" s="72" t="s">
        <v>125</v>
      </c>
    </row>
    <row r="50" spans="4:7" x14ac:dyDescent="0.2">
      <c r="E50" s="1"/>
      <c r="F50" s="2" t="s">
        <v>14</v>
      </c>
      <c r="G50" s="72" t="s">
        <v>126</v>
      </c>
    </row>
    <row r="51" spans="4:7" x14ac:dyDescent="0.2">
      <c r="E51" s="1"/>
      <c r="F51" s="2"/>
      <c r="G51" s="72"/>
    </row>
  </sheetData>
  <mergeCells count="4">
    <mergeCell ref="E4:F4"/>
    <mergeCell ref="D5:D13"/>
    <mergeCell ref="D1:J2"/>
    <mergeCell ref="D3:J3"/>
  </mergeCells>
  <phoneticPr fontId="0" type="noConversion"/>
  <printOptions horizontalCentered="1" verticalCentered="1"/>
  <pageMargins left="0.75" right="0.43307086614173229" top="0.23622047244094491" bottom="1" header="0" footer="0"/>
  <pageSetup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topLeftCell="C1" zoomScaleNormal="100" workbookViewId="0">
      <selection activeCell="M17" sqref="M17"/>
    </sheetView>
  </sheetViews>
  <sheetFormatPr baseColWidth="10" defaultRowHeight="12.75" x14ac:dyDescent="0.2"/>
  <cols>
    <col min="1" max="1" width="11.28515625" style="1" hidden="1" customWidth="1"/>
    <col min="2" max="2" width="0.140625" style="1" hidden="1" customWidth="1"/>
    <col min="3" max="3" width="2" style="1" customWidth="1"/>
    <col min="4" max="4" width="6.5703125" style="1" bestFit="1" customWidth="1"/>
    <col min="5" max="5" width="5.42578125" style="2" bestFit="1" customWidth="1"/>
    <col min="6" max="6" width="20.28515625" style="3" bestFit="1" customWidth="1"/>
    <col min="7" max="7" width="8.42578125" style="17" customWidth="1"/>
    <col min="8" max="8" width="8" style="17" customWidth="1"/>
    <col min="9" max="9" width="9.42578125" style="17" customWidth="1"/>
    <col min="10" max="10" width="15.7109375" style="1" customWidth="1"/>
    <col min="11" max="16384" width="11.42578125" style="1"/>
  </cols>
  <sheetData>
    <row r="1" spans="4:16" x14ac:dyDescent="0.2">
      <c r="D1" s="169" t="s">
        <v>113</v>
      </c>
      <c r="E1" s="169"/>
      <c r="F1" s="169"/>
      <c r="G1" s="169"/>
      <c r="H1" s="169"/>
      <c r="I1" s="169"/>
      <c r="J1" s="169"/>
    </row>
    <row r="2" spans="4:16" x14ac:dyDescent="0.2">
      <c r="D2" s="169"/>
      <c r="E2" s="169"/>
      <c r="F2" s="169"/>
      <c r="G2" s="169"/>
      <c r="H2" s="169"/>
      <c r="I2" s="169"/>
      <c r="J2" s="169"/>
    </row>
    <row r="3" spans="4:16" ht="38.25" customHeight="1" x14ac:dyDescent="0.2">
      <c r="D3" s="174" t="s">
        <v>153</v>
      </c>
      <c r="E3" s="174"/>
      <c r="F3" s="174"/>
      <c r="G3" s="174"/>
      <c r="H3" s="174"/>
      <c r="I3" s="174"/>
      <c r="J3" s="174"/>
    </row>
    <row r="4" spans="4:16" ht="30.75" customHeight="1" thickBot="1" x14ac:dyDescent="0.25">
      <c r="E4" s="212" t="s">
        <v>12</v>
      </c>
      <c r="F4" s="212"/>
      <c r="G4" s="16" t="s">
        <v>13</v>
      </c>
      <c r="H4" s="16" t="s">
        <v>14</v>
      </c>
      <c r="I4" s="16" t="s">
        <v>10</v>
      </c>
    </row>
    <row r="5" spans="4:16" x14ac:dyDescent="0.2">
      <c r="D5" s="215" t="s">
        <v>54</v>
      </c>
      <c r="E5" s="84" t="s">
        <v>8</v>
      </c>
      <c r="F5" s="85" t="s">
        <v>73</v>
      </c>
      <c r="G5" s="86">
        <v>52501</v>
      </c>
      <c r="H5" s="86">
        <v>4881</v>
      </c>
      <c r="I5" s="87">
        <v>57382</v>
      </c>
      <c r="N5" s="5"/>
      <c r="O5" s="5"/>
      <c r="P5" s="5"/>
    </row>
    <row r="6" spans="4:16" x14ac:dyDescent="0.2">
      <c r="D6" s="215"/>
      <c r="E6" s="78" t="s">
        <v>7</v>
      </c>
      <c r="F6" s="79" t="s">
        <v>133</v>
      </c>
      <c r="G6" s="80">
        <v>37712</v>
      </c>
      <c r="H6" s="80">
        <v>986</v>
      </c>
      <c r="I6" s="88">
        <v>38698</v>
      </c>
      <c r="N6" s="5"/>
      <c r="O6" s="5"/>
      <c r="P6" s="5"/>
    </row>
    <row r="7" spans="4:16" x14ac:dyDescent="0.2">
      <c r="D7" s="215"/>
      <c r="E7" s="78" t="s">
        <v>58</v>
      </c>
      <c r="F7" s="79" t="s">
        <v>131</v>
      </c>
      <c r="G7" s="80">
        <v>15948</v>
      </c>
      <c r="H7" s="80">
        <v>17155</v>
      </c>
      <c r="I7" s="88">
        <v>33103</v>
      </c>
      <c r="N7" s="5"/>
      <c r="O7" s="5"/>
      <c r="P7" s="5"/>
    </row>
    <row r="8" spans="4:16" x14ac:dyDescent="0.2">
      <c r="D8" s="215"/>
      <c r="E8" s="78" t="s">
        <v>72</v>
      </c>
      <c r="F8" s="79" t="s">
        <v>132</v>
      </c>
      <c r="G8" s="80">
        <v>18312</v>
      </c>
      <c r="H8" s="80">
        <v>8588</v>
      </c>
      <c r="I8" s="88">
        <v>26900</v>
      </c>
      <c r="N8" s="5"/>
      <c r="O8" s="5"/>
      <c r="P8" s="5"/>
    </row>
    <row r="9" spans="4:16" x14ac:dyDescent="0.2">
      <c r="D9" s="215"/>
      <c r="E9" s="78" t="s">
        <v>3</v>
      </c>
      <c r="F9" s="79" t="s">
        <v>63</v>
      </c>
      <c r="G9" s="80">
        <v>18265</v>
      </c>
      <c r="H9" s="80">
        <v>11046</v>
      </c>
      <c r="I9" s="88">
        <v>29311</v>
      </c>
      <c r="N9" s="5"/>
      <c r="O9" s="5"/>
      <c r="P9" s="5"/>
    </row>
    <row r="10" spans="4:16" x14ac:dyDescent="0.2">
      <c r="D10" s="215"/>
      <c r="E10" s="78" t="s">
        <v>64</v>
      </c>
      <c r="F10" s="79" t="s">
        <v>65</v>
      </c>
      <c r="G10" s="80">
        <v>10199</v>
      </c>
      <c r="H10" s="80">
        <v>9465</v>
      </c>
      <c r="I10" s="88">
        <v>19664</v>
      </c>
      <c r="N10" s="5"/>
      <c r="O10" s="5"/>
      <c r="P10" s="5"/>
    </row>
    <row r="11" spans="4:16" x14ac:dyDescent="0.2">
      <c r="D11" s="215"/>
      <c r="E11" s="78" t="s">
        <v>59</v>
      </c>
      <c r="F11" s="79" t="s">
        <v>60</v>
      </c>
      <c r="G11" s="80">
        <v>5218</v>
      </c>
      <c r="H11" s="80">
        <v>7639</v>
      </c>
      <c r="I11" s="88">
        <v>12857</v>
      </c>
      <c r="N11" s="5"/>
      <c r="O11" s="5"/>
      <c r="P11" s="5"/>
    </row>
    <row r="12" spans="4:16" x14ac:dyDescent="0.2">
      <c r="D12" s="215"/>
      <c r="E12" s="78" t="s">
        <v>66</v>
      </c>
      <c r="F12" s="79" t="s">
        <v>67</v>
      </c>
      <c r="G12" s="80">
        <v>4171</v>
      </c>
      <c r="H12" s="80">
        <v>9080</v>
      </c>
      <c r="I12" s="88">
        <v>13251</v>
      </c>
      <c r="N12" s="5"/>
      <c r="O12" s="5"/>
      <c r="P12" s="5"/>
    </row>
    <row r="13" spans="4:16" x14ac:dyDescent="0.2">
      <c r="D13" s="215"/>
      <c r="E13" s="78" t="s">
        <v>55</v>
      </c>
      <c r="F13" s="79" t="s">
        <v>130</v>
      </c>
      <c r="G13" s="80">
        <v>3716</v>
      </c>
      <c r="H13" s="80">
        <v>8922</v>
      </c>
      <c r="I13" s="88">
        <v>12638</v>
      </c>
      <c r="N13" s="5"/>
      <c r="O13" s="5"/>
      <c r="P13" s="5"/>
    </row>
    <row r="14" spans="4:16" x14ac:dyDescent="0.2">
      <c r="D14" s="215"/>
      <c r="E14" s="78" t="s">
        <v>70</v>
      </c>
      <c r="F14" s="79" t="s">
        <v>71</v>
      </c>
      <c r="G14" s="80">
        <v>6250</v>
      </c>
      <c r="H14" s="80">
        <v>3701</v>
      </c>
      <c r="I14" s="88">
        <v>9951</v>
      </c>
      <c r="N14" s="5"/>
      <c r="O14" s="5"/>
      <c r="P14" s="5"/>
    </row>
    <row r="15" spans="4:16" x14ac:dyDescent="0.2">
      <c r="D15" s="215"/>
      <c r="E15" s="78" t="s">
        <v>56</v>
      </c>
      <c r="F15" s="79" t="s">
        <v>57</v>
      </c>
      <c r="G15" s="80">
        <v>7446</v>
      </c>
      <c r="H15" s="80">
        <v>2029</v>
      </c>
      <c r="I15" s="88">
        <v>9475</v>
      </c>
      <c r="N15" s="5"/>
      <c r="O15" s="5"/>
      <c r="P15" s="5"/>
    </row>
    <row r="16" spans="4:16" x14ac:dyDescent="0.2">
      <c r="D16" s="215"/>
      <c r="E16" s="78" t="s">
        <v>61</v>
      </c>
      <c r="F16" s="79" t="s">
        <v>62</v>
      </c>
      <c r="G16" s="80">
        <v>577</v>
      </c>
      <c r="H16" s="80">
        <v>3058</v>
      </c>
      <c r="I16" s="88">
        <v>3635</v>
      </c>
      <c r="N16" s="5"/>
      <c r="O16" s="5"/>
      <c r="P16" s="5"/>
    </row>
    <row r="17" spans="4:16" x14ac:dyDescent="0.2">
      <c r="D17" s="215"/>
      <c r="E17" s="78" t="s">
        <v>68</v>
      </c>
      <c r="F17" s="79" t="s">
        <v>69</v>
      </c>
      <c r="G17" s="80">
        <v>1998</v>
      </c>
      <c r="H17" s="80">
        <v>2243</v>
      </c>
      <c r="I17" s="88">
        <v>4241</v>
      </c>
      <c r="N17" s="5"/>
      <c r="O17" s="5"/>
      <c r="P17" s="5"/>
    </row>
    <row r="18" spans="4:16" ht="13.5" thickBot="1" x14ac:dyDescent="0.25">
      <c r="D18" s="215"/>
      <c r="E18" s="89" t="s">
        <v>109</v>
      </c>
      <c r="F18" s="90" t="s">
        <v>110</v>
      </c>
      <c r="G18" s="91">
        <v>259</v>
      </c>
      <c r="H18" s="91">
        <v>2916</v>
      </c>
      <c r="I18" s="92">
        <v>3175</v>
      </c>
      <c r="J18" s="6">
        <f>SUM(I5:I18)</f>
        <v>274281</v>
      </c>
      <c r="N18" s="5"/>
      <c r="O18" s="5"/>
      <c r="P18" s="5"/>
    </row>
    <row r="19" spans="4:16" x14ac:dyDescent="0.2">
      <c r="D19" s="125"/>
      <c r="E19" s="122"/>
      <c r="F19" s="81"/>
      <c r="G19" s="123"/>
      <c r="H19" s="123"/>
      <c r="I19" s="123"/>
      <c r="J19" s="124"/>
    </row>
    <row r="20" spans="4:16" x14ac:dyDescent="0.2">
      <c r="D20" s="125"/>
      <c r="E20" s="122"/>
      <c r="F20" s="81"/>
      <c r="G20" s="123"/>
      <c r="H20" s="123"/>
      <c r="I20" s="123"/>
      <c r="J20" s="124"/>
    </row>
    <row r="21" spans="4:16" x14ac:dyDescent="0.2">
      <c r="D21" s="125"/>
      <c r="E21" s="122"/>
      <c r="F21" s="81"/>
      <c r="G21" s="123"/>
      <c r="H21" s="123"/>
      <c r="I21" s="123"/>
      <c r="J21" s="124"/>
    </row>
    <row r="22" spans="4:16" x14ac:dyDescent="0.2">
      <c r="G22" s="18"/>
      <c r="H22" s="18"/>
      <c r="I22" s="18"/>
      <c r="J22" s="4"/>
    </row>
    <row r="23" spans="4:16" x14ac:dyDescent="0.2">
      <c r="G23" s="18"/>
      <c r="H23" s="19"/>
      <c r="I23" s="19"/>
      <c r="J23" s="4"/>
    </row>
    <row r="24" spans="4:16" x14ac:dyDescent="0.2">
      <c r="G24" s="18"/>
      <c r="H24" s="20"/>
      <c r="I24" s="4"/>
      <c r="J24" s="4"/>
    </row>
    <row r="25" spans="4:16" x14ac:dyDescent="0.2">
      <c r="G25" s="18"/>
      <c r="H25" s="20"/>
      <c r="I25" s="4"/>
      <c r="J25" s="4"/>
    </row>
    <row r="26" spans="4:16" x14ac:dyDescent="0.2">
      <c r="G26" s="18"/>
      <c r="H26" s="20"/>
      <c r="I26" s="4"/>
      <c r="J26" s="4"/>
    </row>
    <row r="27" spans="4:16" x14ac:dyDescent="0.2">
      <c r="G27" s="18"/>
      <c r="H27" s="20"/>
      <c r="I27" s="4"/>
      <c r="J27" s="4"/>
    </row>
    <row r="28" spans="4:16" x14ac:dyDescent="0.2">
      <c r="G28" s="18"/>
      <c r="H28" s="20"/>
      <c r="I28" s="4"/>
      <c r="J28" s="4"/>
    </row>
    <row r="29" spans="4:16" x14ac:dyDescent="0.2">
      <c r="G29" s="18"/>
      <c r="H29" s="18"/>
      <c r="I29" s="18"/>
      <c r="J29" s="4"/>
    </row>
    <row r="53" spans="4:7" x14ac:dyDescent="0.2">
      <c r="D53" s="1" t="s">
        <v>124</v>
      </c>
      <c r="E53" s="1"/>
      <c r="F53" s="2" t="s">
        <v>13</v>
      </c>
      <c r="G53" s="72" t="s">
        <v>125</v>
      </c>
    </row>
    <row r="54" spans="4:7" x14ac:dyDescent="0.2">
      <c r="E54" s="1"/>
      <c r="F54" s="2" t="s">
        <v>14</v>
      </c>
      <c r="G54" s="72" t="s">
        <v>126</v>
      </c>
    </row>
    <row r="55" spans="4:7" x14ac:dyDescent="0.2">
      <c r="E55" s="1"/>
      <c r="F55" s="2"/>
      <c r="G55" s="72"/>
    </row>
  </sheetData>
  <mergeCells count="4">
    <mergeCell ref="E4:F4"/>
    <mergeCell ref="D5:D18"/>
    <mergeCell ref="D1:J2"/>
    <mergeCell ref="D3:J3"/>
  </mergeCells>
  <phoneticPr fontId="0" type="noConversion"/>
  <printOptions horizontalCentered="1" verticalCentered="1"/>
  <pageMargins left="0.75" right="0.43307086614173229" top="0.23622047244094491" bottom="1" header="0" footer="0"/>
  <pageSetup scale="8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showGridLines="0" topLeftCell="C1" zoomScaleNormal="100" workbookViewId="0">
      <selection activeCell="J25" sqref="J25"/>
    </sheetView>
  </sheetViews>
  <sheetFormatPr baseColWidth="10" defaultRowHeight="12.75" x14ac:dyDescent="0.2"/>
  <cols>
    <col min="1" max="1" width="11.28515625" style="1" hidden="1" customWidth="1"/>
    <col min="2" max="2" width="0.140625" style="1" hidden="1" customWidth="1"/>
    <col min="3" max="3" width="2" style="1" customWidth="1"/>
    <col min="4" max="4" width="6.5703125" style="1" bestFit="1" customWidth="1"/>
    <col min="5" max="5" width="5.42578125" style="2" bestFit="1" customWidth="1"/>
    <col min="6" max="6" width="20.28515625" style="3" bestFit="1" customWidth="1"/>
    <col min="7" max="7" width="8.42578125" style="17" customWidth="1"/>
    <col min="8" max="8" width="8" style="17" customWidth="1"/>
    <col min="9" max="9" width="9.42578125" style="17" customWidth="1"/>
    <col min="10" max="10" width="15.7109375" style="1" customWidth="1"/>
    <col min="11" max="16384" width="11.42578125" style="1"/>
  </cols>
  <sheetData>
    <row r="1" spans="4:16" x14ac:dyDescent="0.2">
      <c r="D1" s="169" t="s">
        <v>114</v>
      </c>
      <c r="E1" s="169"/>
      <c r="F1" s="169"/>
      <c r="G1" s="169"/>
      <c r="H1" s="169"/>
      <c r="I1" s="169"/>
      <c r="J1" s="169"/>
    </row>
    <row r="2" spans="4:16" x14ac:dyDescent="0.2">
      <c r="D2" s="169"/>
      <c r="E2" s="169"/>
      <c r="F2" s="169"/>
      <c r="G2" s="169"/>
      <c r="H2" s="169"/>
      <c r="I2" s="169"/>
      <c r="J2" s="169"/>
    </row>
    <row r="3" spans="4:16" ht="38.25" customHeight="1" x14ac:dyDescent="0.2">
      <c r="D3" s="174" t="s">
        <v>153</v>
      </c>
      <c r="E3" s="174"/>
      <c r="F3" s="174"/>
      <c r="G3" s="174"/>
      <c r="H3" s="174"/>
      <c r="I3" s="174"/>
      <c r="J3" s="174"/>
    </row>
    <row r="4" spans="4:16" ht="30.75" customHeight="1" thickBot="1" x14ac:dyDescent="0.25">
      <c r="E4" s="212" t="s">
        <v>12</v>
      </c>
      <c r="F4" s="212"/>
      <c r="G4" s="16" t="s">
        <v>13</v>
      </c>
      <c r="H4" s="16" t="s">
        <v>14</v>
      </c>
      <c r="I4" s="16" t="s">
        <v>10</v>
      </c>
    </row>
    <row r="5" spans="4:16" ht="12.75" customHeight="1" x14ac:dyDescent="0.2">
      <c r="D5" s="216" t="s">
        <v>74</v>
      </c>
      <c r="E5" s="93" t="s">
        <v>0</v>
      </c>
      <c r="F5" s="94" t="s">
        <v>80</v>
      </c>
      <c r="G5" s="94">
        <v>101682</v>
      </c>
      <c r="H5" s="94">
        <v>4760</v>
      </c>
      <c r="I5" s="95">
        <v>106442</v>
      </c>
      <c r="N5" s="5"/>
      <c r="O5" s="5"/>
      <c r="P5" s="5"/>
    </row>
    <row r="6" spans="4:16" x14ac:dyDescent="0.2">
      <c r="D6" s="216"/>
      <c r="E6" s="96" t="s">
        <v>84</v>
      </c>
      <c r="F6" s="82" t="s">
        <v>85</v>
      </c>
      <c r="G6" s="82">
        <v>19899</v>
      </c>
      <c r="H6" s="82">
        <v>8250</v>
      </c>
      <c r="I6" s="97">
        <v>28149</v>
      </c>
      <c r="N6" s="5"/>
      <c r="O6" s="5"/>
      <c r="P6" s="5"/>
    </row>
    <row r="7" spans="4:16" x14ac:dyDescent="0.2">
      <c r="D7" s="216"/>
      <c r="E7" s="96" t="s">
        <v>75</v>
      </c>
      <c r="F7" s="82" t="s">
        <v>134</v>
      </c>
      <c r="G7" s="82">
        <v>3413</v>
      </c>
      <c r="H7" s="82">
        <v>31097</v>
      </c>
      <c r="I7" s="97">
        <v>34510</v>
      </c>
      <c r="N7" s="5"/>
      <c r="O7" s="5"/>
      <c r="P7" s="5"/>
    </row>
    <row r="8" spans="4:16" x14ac:dyDescent="0.2">
      <c r="D8" s="216"/>
      <c r="E8" s="96" t="s">
        <v>89</v>
      </c>
      <c r="F8" s="82" t="s">
        <v>90</v>
      </c>
      <c r="G8" s="82">
        <v>10484</v>
      </c>
      <c r="H8" s="82">
        <v>4952</v>
      </c>
      <c r="I8" s="97">
        <v>15436</v>
      </c>
      <c r="N8" s="5"/>
      <c r="O8" s="5"/>
      <c r="P8" s="5"/>
    </row>
    <row r="9" spans="4:16" x14ac:dyDescent="0.2">
      <c r="D9" s="216"/>
      <c r="E9" s="96" t="s">
        <v>88</v>
      </c>
      <c r="F9" s="82" t="s">
        <v>137</v>
      </c>
      <c r="G9" s="82">
        <v>7652</v>
      </c>
      <c r="H9" s="82">
        <v>4955</v>
      </c>
      <c r="I9" s="97">
        <v>12607</v>
      </c>
      <c r="N9" s="5"/>
      <c r="O9" s="5"/>
      <c r="P9" s="5"/>
    </row>
    <row r="10" spans="4:16" x14ac:dyDescent="0.2">
      <c r="D10" s="216"/>
      <c r="E10" s="96" t="s">
        <v>82</v>
      </c>
      <c r="F10" s="82" t="s">
        <v>83</v>
      </c>
      <c r="G10" s="82">
        <v>4892</v>
      </c>
      <c r="H10" s="82">
        <v>7609</v>
      </c>
      <c r="I10" s="97">
        <v>12501</v>
      </c>
      <c r="N10" s="5"/>
      <c r="O10" s="5"/>
      <c r="P10" s="5"/>
    </row>
    <row r="11" spans="4:16" x14ac:dyDescent="0.2">
      <c r="D11" s="216"/>
      <c r="E11" s="96" t="s">
        <v>87</v>
      </c>
      <c r="F11" s="82" t="s">
        <v>136</v>
      </c>
      <c r="G11" s="82">
        <v>4650</v>
      </c>
      <c r="H11" s="82">
        <v>4889</v>
      </c>
      <c r="I11" s="97">
        <v>9539</v>
      </c>
      <c r="N11" s="5"/>
      <c r="O11" s="5"/>
      <c r="P11" s="5"/>
    </row>
    <row r="12" spans="4:16" x14ac:dyDescent="0.2">
      <c r="D12" s="216"/>
      <c r="E12" s="96" t="s">
        <v>78</v>
      </c>
      <c r="F12" s="82" t="s">
        <v>79</v>
      </c>
      <c r="G12" s="82">
        <v>1871</v>
      </c>
      <c r="H12" s="82">
        <v>1446</v>
      </c>
      <c r="I12" s="97">
        <v>3317</v>
      </c>
      <c r="N12" s="5"/>
      <c r="O12" s="5"/>
      <c r="P12" s="5"/>
    </row>
    <row r="13" spans="4:16" x14ac:dyDescent="0.2">
      <c r="D13" s="216"/>
      <c r="E13" s="96" t="s">
        <v>86</v>
      </c>
      <c r="F13" s="82" t="s">
        <v>135</v>
      </c>
      <c r="G13" s="82">
        <v>1539</v>
      </c>
      <c r="H13" s="82">
        <v>1348</v>
      </c>
      <c r="I13" s="97">
        <v>2887</v>
      </c>
      <c r="N13" s="5"/>
      <c r="O13" s="5"/>
      <c r="P13" s="5"/>
    </row>
    <row r="14" spans="4:16" x14ac:dyDescent="0.2">
      <c r="D14" s="216"/>
      <c r="E14" s="96" t="s">
        <v>76</v>
      </c>
      <c r="F14" s="82" t="s">
        <v>77</v>
      </c>
      <c r="G14" s="82">
        <v>1667</v>
      </c>
      <c r="H14" s="82">
        <v>2666</v>
      </c>
      <c r="I14" s="97">
        <v>4333</v>
      </c>
      <c r="N14" s="5"/>
      <c r="O14" s="5"/>
      <c r="P14" s="5"/>
    </row>
    <row r="15" spans="4:16" x14ac:dyDescent="0.2">
      <c r="D15" s="216"/>
      <c r="E15" s="96" t="s">
        <v>140</v>
      </c>
      <c r="F15" s="82" t="s">
        <v>141</v>
      </c>
      <c r="G15" s="82">
        <v>164</v>
      </c>
      <c r="H15" s="82">
        <v>301</v>
      </c>
      <c r="I15" s="97">
        <v>465</v>
      </c>
      <c r="N15" s="5"/>
      <c r="O15" s="5"/>
      <c r="P15" s="5"/>
    </row>
    <row r="16" spans="4:16" ht="13.5" thickBot="1" x14ac:dyDescent="0.25">
      <c r="D16" s="216"/>
      <c r="E16" s="98" t="s">
        <v>81</v>
      </c>
      <c r="F16" s="99" t="s">
        <v>144</v>
      </c>
      <c r="G16" s="99">
        <v>17</v>
      </c>
      <c r="H16" s="99">
        <v>329</v>
      </c>
      <c r="I16" s="100">
        <v>346</v>
      </c>
      <c r="J16" s="6">
        <f>SUM(I5:I16)</f>
        <v>230532</v>
      </c>
      <c r="N16" s="5"/>
      <c r="O16" s="5"/>
      <c r="P16" s="5"/>
    </row>
    <row r="17" spans="4:10" x14ac:dyDescent="0.2">
      <c r="D17" s="125"/>
      <c r="E17" s="122"/>
      <c r="F17" s="81"/>
      <c r="G17" s="123"/>
      <c r="H17" s="123"/>
      <c r="I17" s="123"/>
      <c r="J17" s="124"/>
    </row>
    <row r="18" spans="4:10" x14ac:dyDescent="0.2">
      <c r="D18" s="125"/>
      <c r="E18" s="122"/>
      <c r="F18" s="81"/>
      <c r="G18" s="123"/>
      <c r="H18" s="123"/>
      <c r="I18" s="123"/>
      <c r="J18" s="124"/>
    </row>
    <row r="19" spans="4:10" x14ac:dyDescent="0.2">
      <c r="D19" s="125"/>
      <c r="E19" s="122"/>
      <c r="F19" s="81"/>
      <c r="G19" s="123"/>
      <c r="H19" s="123"/>
      <c r="I19" s="123"/>
      <c r="J19" s="124"/>
    </row>
    <row r="20" spans="4:10" x14ac:dyDescent="0.2">
      <c r="G20" s="18"/>
      <c r="H20" s="18"/>
      <c r="I20" s="18"/>
      <c r="J20" s="4"/>
    </row>
    <row r="21" spans="4:10" x14ac:dyDescent="0.2">
      <c r="G21" s="18"/>
      <c r="H21" s="19"/>
      <c r="I21" s="19"/>
      <c r="J21" s="4"/>
    </row>
    <row r="22" spans="4:10" x14ac:dyDescent="0.2">
      <c r="G22" s="18"/>
      <c r="H22" s="20"/>
      <c r="I22" s="4"/>
      <c r="J22" s="4"/>
    </row>
    <row r="23" spans="4:10" x14ac:dyDescent="0.2">
      <c r="G23" s="18"/>
      <c r="H23" s="20"/>
      <c r="I23" s="4"/>
      <c r="J23" s="4"/>
    </row>
    <row r="24" spans="4:10" x14ac:dyDescent="0.2">
      <c r="G24" s="18"/>
      <c r="H24" s="20"/>
      <c r="I24" s="4"/>
      <c r="J24" s="4"/>
    </row>
    <row r="25" spans="4:10" x14ac:dyDescent="0.2">
      <c r="G25" s="18"/>
      <c r="H25" s="20"/>
      <c r="I25" s="4"/>
      <c r="J25" s="4"/>
    </row>
    <row r="26" spans="4:10" x14ac:dyDescent="0.2">
      <c r="G26" s="18"/>
      <c r="H26" s="20"/>
      <c r="I26" s="4"/>
      <c r="J26" s="4"/>
    </row>
    <row r="27" spans="4:10" x14ac:dyDescent="0.2">
      <c r="G27" s="18"/>
      <c r="H27" s="18"/>
      <c r="I27" s="18"/>
      <c r="J27" s="4"/>
    </row>
    <row r="51" spans="1:16" s="17" customFormat="1" x14ac:dyDescent="0.2">
      <c r="A51" s="1"/>
      <c r="B51" s="1"/>
      <c r="C51" s="1"/>
      <c r="D51" s="1" t="s">
        <v>124</v>
      </c>
      <c r="E51" s="1"/>
      <c r="F51" s="2" t="s">
        <v>13</v>
      </c>
      <c r="G51" s="72" t="s">
        <v>125</v>
      </c>
      <c r="J51" s="1"/>
      <c r="K51" s="1"/>
      <c r="L51" s="1"/>
      <c r="M51" s="1"/>
      <c r="N51" s="1"/>
      <c r="O51" s="1"/>
      <c r="P51" s="1"/>
    </row>
    <row r="52" spans="1:16" s="17" customFormat="1" x14ac:dyDescent="0.2">
      <c r="A52" s="1"/>
      <c r="B52" s="1"/>
      <c r="C52" s="1"/>
      <c r="D52" s="1"/>
      <c r="E52" s="1"/>
      <c r="F52" s="2" t="s">
        <v>14</v>
      </c>
      <c r="G52" s="72" t="s">
        <v>126</v>
      </c>
      <c r="J52" s="1"/>
      <c r="K52" s="1"/>
      <c r="L52" s="1"/>
      <c r="M52" s="1"/>
      <c r="N52" s="1"/>
      <c r="O52" s="1"/>
      <c r="P52" s="1"/>
    </row>
    <row r="53" spans="1:16" s="17" customFormat="1" x14ac:dyDescent="0.2">
      <c r="A53" s="1"/>
      <c r="B53" s="1"/>
      <c r="C53" s="1"/>
      <c r="D53" s="1"/>
      <c r="E53" s="1"/>
      <c r="F53" s="2"/>
      <c r="G53" s="72"/>
      <c r="J53" s="1"/>
      <c r="K53" s="1"/>
      <c r="L53" s="1"/>
      <c r="M53" s="1"/>
      <c r="N53" s="1"/>
      <c r="O53" s="1"/>
      <c r="P53" s="1"/>
    </row>
  </sheetData>
  <mergeCells count="4">
    <mergeCell ref="D1:J2"/>
    <mergeCell ref="D3:J3"/>
    <mergeCell ref="E4:F4"/>
    <mergeCell ref="D5:D16"/>
  </mergeCells>
  <printOptions horizontalCentered="1" verticalCentered="1"/>
  <pageMargins left="0.75" right="0.43307086614173229" top="0.23622047244094491" bottom="1" header="0" footer="0"/>
  <pageSetup scale="8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topLeftCell="C1" zoomScaleNormal="100" workbookViewId="0">
      <selection activeCell="J19" sqref="J19"/>
    </sheetView>
  </sheetViews>
  <sheetFormatPr baseColWidth="10" defaultRowHeight="12.75" x14ac:dyDescent="0.2"/>
  <cols>
    <col min="1" max="1" width="11.28515625" style="1" hidden="1" customWidth="1"/>
    <col min="2" max="2" width="0.140625" style="1" hidden="1" customWidth="1"/>
    <col min="3" max="3" width="2" style="1" customWidth="1"/>
    <col min="4" max="4" width="6.5703125" style="1" bestFit="1" customWidth="1"/>
    <col min="5" max="5" width="5.42578125" style="2" bestFit="1" customWidth="1"/>
    <col min="6" max="6" width="20.28515625" style="3" bestFit="1" customWidth="1"/>
    <col min="7" max="7" width="8.42578125" style="17" customWidth="1"/>
    <col min="8" max="8" width="7.42578125" style="17" customWidth="1"/>
    <col min="9" max="9" width="9.42578125" style="17" customWidth="1"/>
    <col min="10" max="10" width="15.7109375" style="1" customWidth="1"/>
    <col min="11" max="16384" width="11.42578125" style="1"/>
  </cols>
  <sheetData>
    <row r="1" spans="4:17" x14ac:dyDescent="0.2">
      <c r="D1" s="169" t="s">
        <v>115</v>
      </c>
      <c r="E1" s="169"/>
      <c r="F1" s="169"/>
      <c r="G1" s="169"/>
      <c r="H1" s="169"/>
      <c r="I1" s="169"/>
      <c r="J1" s="169"/>
    </row>
    <row r="2" spans="4:17" x14ac:dyDescent="0.2">
      <c r="D2" s="169"/>
      <c r="E2" s="169"/>
      <c r="F2" s="169"/>
      <c r="G2" s="169"/>
      <c r="H2" s="169"/>
      <c r="I2" s="169"/>
      <c r="J2" s="169"/>
    </row>
    <row r="3" spans="4:17" ht="38.25" customHeight="1" x14ac:dyDescent="0.2">
      <c r="D3" s="174" t="s">
        <v>153</v>
      </c>
      <c r="E3" s="174"/>
      <c r="F3" s="174"/>
      <c r="G3" s="174"/>
      <c r="H3" s="174"/>
      <c r="I3" s="174"/>
      <c r="J3" s="174"/>
    </row>
    <row r="4" spans="4:17" ht="30.75" customHeight="1" thickBot="1" x14ac:dyDescent="0.25">
      <c r="E4" s="212" t="s">
        <v>12</v>
      </c>
      <c r="F4" s="212"/>
      <c r="G4" s="16" t="s">
        <v>13</v>
      </c>
      <c r="H4" s="16" t="s">
        <v>14</v>
      </c>
      <c r="I4" s="16" t="s">
        <v>10</v>
      </c>
    </row>
    <row r="5" spans="4:17" x14ac:dyDescent="0.2">
      <c r="D5" s="217" t="s">
        <v>91</v>
      </c>
      <c r="E5" s="156" t="s">
        <v>2</v>
      </c>
      <c r="F5" s="157" t="s">
        <v>96</v>
      </c>
      <c r="G5" s="73">
        <v>90135</v>
      </c>
      <c r="H5" s="73">
        <v>19452</v>
      </c>
      <c r="I5" s="74">
        <v>109587</v>
      </c>
      <c r="M5" s="1">
        <f>VLOOKUP(E5,[1]Hoja1!$A$5:$E$63,3,FALSE)</f>
        <v>90135</v>
      </c>
      <c r="N5" s="1">
        <f>VLOOKUP(E5,[1]Hoja1!$A$5:$E$63,4,FALSE)</f>
        <v>19452</v>
      </c>
      <c r="O5" s="5">
        <f>M5+N5</f>
        <v>109587</v>
      </c>
      <c r="P5" s="5"/>
      <c r="Q5" s="5"/>
    </row>
    <row r="6" spans="4:17" x14ac:dyDescent="0.2">
      <c r="D6" s="217"/>
      <c r="E6" s="158" t="s">
        <v>6</v>
      </c>
      <c r="F6" s="159" t="s">
        <v>99</v>
      </c>
      <c r="G6" s="63">
        <v>35561</v>
      </c>
      <c r="H6" s="63">
        <v>4619</v>
      </c>
      <c r="I6" s="75">
        <v>40180</v>
      </c>
      <c r="M6" s="1">
        <f>VLOOKUP(E6,[1]Hoja1!$A$5:$E$63,3,FALSE)</f>
        <v>35561</v>
      </c>
      <c r="N6" s="1">
        <f>VLOOKUP(E6,[1]Hoja1!$A$5:$E$63,4,FALSE)</f>
        <v>4619</v>
      </c>
      <c r="O6" s="5">
        <f t="shared" ref="O6:O15" si="0">M6+N6</f>
        <v>40180</v>
      </c>
      <c r="P6" s="5"/>
      <c r="Q6" s="5"/>
    </row>
    <row r="7" spans="4:17" x14ac:dyDescent="0.2">
      <c r="D7" s="217"/>
      <c r="E7" s="158" t="s">
        <v>93</v>
      </c>
      <c r="F7" s="159" t="s">
        <v>143</v>
      </c>
      <c r="G7" s="63">
        <v>18237</v>
      </c>
      <c r="H7" s="63">
        <v>2511</v>
      </c>
      <c r="I7" s="75">
        <v>20748</v>
      </c>
      <c r="M7" s="1">
        <f>VLOOKUP(E7,[1]Hoja1!$A$5:$E$63,3,FALSE)</f>
        <v>18237</v>
      </c>
      <c r="N7" s="1">
        <f>VLOOKUP(E7,[1]Hoja1!$A$5:$E$63,4,FALSE)</f>
        <v>2511</v>
      </c>
      <c r="O7" s="5">
        <f t="shared" si="0"/>
        <v>20748</v>
      </c>
      <c r="P7" s="5"/>
      <c r="Q7" s="5"/>
    </row>
    <row r="8" spans="4:17" x14ac:dyDescent="0.2">
      <c r="D8" s="217"/>
      <c r="E8" s="158" t="s">
        <v>100</v>
      </c>
      <c r="F8" s="159" t="s">
        <v>138</v>
      </c>
      <c r="G8" s="63">
        <v>11218</v>
      </c>
      <c r="H8" s="63">
        <v>3289</v>
      </c>
      <c r="I8" s="75">
        <v>14507</v>
      </c>
      <c r="M8" s="1">
        <f>VLOOKUP(E8,[1]Hoja1!$A$5:$E$63,3,FALSE)</f>
        <v>11218</v>
      </c>
      <c r="N8" s="1">
        <f>VLOOKUP(E8,[1]Hoja1!$A$5:$E$63,4,FALSE)</f>
        <v>3289</v>
      </c>
      <c r="O8" s="5">
        <f t="shared" si="0"/>
        <v>14507</v>
      </c>
      <c r="P8" s="5"/>
      <c r="Q8" s="5"/>
    </row>
    <row r="9" spans="4:17" x14ac:dyDescent="0.2">
      <c r="D9" s="217"/>
      <c r="E9" s="158" t="s">
        <v>97</v>
      </c>
      <c r="F9" s="159" t="s">
        <v>98</v>
      </c>
      <c r="G9" s="63">
        <v>7677</v>
      </c>
      <c r="H9" s="63">
        <v>7088</v>
      </c>
      <c r="I9" s="75">
        <v>14765</v>
      </c>
      <c r="M9" s="1">
        <f>VLOOKUP(E9,[1]Hoja1!$A$5:$E$63,3,FALSE)</f>
        <v>7677</v>
      </c>
      <c r="N9" s="1">
        <f>VLOOKUP(E9,[1]Hoja1!$A$5:$E$63,4,FALSE)</f>
        <v>7088</v>
      </c>
      <c r="O9" s="5">
        <f t="shared" si="0"/>
        <v>14765</v>
      </c>
      <c r="P9" s="5"/>
      <c r="Q9" s="5"/>
    </row>
    <row r="10" spans="4:17" x14ac:dyDescent="0.2">
      <c r="D10" s="217"/>
      <c r="E10" s="158" t="s">
        <v>92</v>
      </c>
      <c r="F10" s="159" t="s">
        <v>145</v>
      </c>
      <c r="G10" s="63">
        <v>8380</v>
      </c>
      <c r="H10" s="63">
        <v>2248</v>
      </c>
      <c r="I10" s="75">
        <v>10628</v>
      </c>
      <c r="M10" s="1">
        <f>VLOOKUP(E10,[1]Hoja1!$A$5:$E$63,3,FALSE)</f>
        <v>8380</v>
      </c>
      <c r="N10" s="1">
        <f>VLOOKUP(E10,[1]Hoja1!$A$5:$E$63,4,FALSE)</f>
        <v>2248</v>
      </c>
      <c r="O10" s="5">
        <f t="shared" si="0"/>
        <v>10628</v>
      </c>
      <c r="P10" s="5"/>
      <c r="Q10" s="5"/>
    </row>
    <row r="11" spans="4:17" x14ac:dyDescent="0.2">
      <c r="D11" s="217"/>
      <c r="E11" s="158" t="s">
        <v>105</v>
      </c>
      <c r="F11" s="159" t="s">
        <v>106</v>
      </c>
      <c r="G11" s="63">
        <v>3333</v>
      </c>
      <c r="H11" s="63">
        <v>1658</v>
      </c>
      <c r="I11" s="75">
        <v>4991</v>
      </c>
      <c r="M11" s="1">
        <f>VLOOKUP(E11,[1]Hoja1!$A$5:$E$63,3,FALSE)</f>
        <v>3333</v>
      </c>
      <c r="N11" s="1">
        <f>VLOOKUP(E11,[1]Hoja1!$A$5:$E$63,4,FALSE)</f>
        <v>1658</v>
      </c>
      <c r="O11" s="5">
        <f t="shared" si="0"/>
        <v>4991</v>
      </c>
      <c r="P11" s="5"/>
      <c r="Q11" s="5"/>
    </row>
    <row r="12" spans="4:17" x14ac:dyDescent="0.2">
      <c r="D12" s="217"/>
      <c r="E12" s="158" t="s">
        <v>94</v>
      </c>
      <c r="F12" s="159" t="s">
        <v>95</v>
      </c>
      <c r="G12" s="63">
        <v>2083</v>
      </c>
      <c r="H12" s="63">
        <v>3077</v>
      </c>
      <c r="I12" s="75">
        <v>5160</v>
      </c>
      <c r="M12" s="1">
        <f>VLOOKUP(E12,[1]Hoja1!$A$5:$E$63,3,FALSE)</f>
        <v>2083</v>
      </c>
      <c r="N12" s="1">
        <f>VLOOKUP(E12,[1]Hoja1!$A$5:$E$63,4,FALSE)</f>
        <v>3077</v>
      </c>
      <c r="O12" s="5">
        <f t="shared" si="0"/>
        <v>5160</v>
      </c>
      <c r="P12" s="5"/>
      <c r="Q12" s="5"/>
    </row>
    <row r="13" spans="4:17" x14ac:dyDescent="0.2">
      <c r="D13" s="217"/>
      <c r="E13" s="158" t="s">
        <v>101</v>
      </c>
      <c r="F13" s="159" t="s">
        <v>102</v>
      </c>
      <c r="G13" s="63">
        <v>1917</v>
      </c>
      <c r="H13" s="63">
        <v>3957</v>
      </c>
      <c r="I13" s="75">
        <v>5874</v>
      </c>
      <c r="M13" s="1">
        <f>VLOOKUP(E13,[1]Hoja1!$A$5:$E$63,3,FALSE)</f>
        <v>1917</v>
      </c>
      <c r="N13" s="1">
        <f>VLOOKUP(E13,[1]Hoja1!$A$5:$E$63,4,FALSE)</f>
        <v>3957</v>
      </c>
      <c r="O13" s="5">
        <f t="shared" si="0"/>
        <v>5874</v>
      </c>
      <c r="P13" s="5"/>
      <c r="Q13" s="5"/>
    </row>
    <row r="14" spans="4:17" x14ac:dyDescent="0.2">
      <c r="D14" s="217"/>
      <c r="E14" s="158" t="s">
        <v>107</v>
      </c>
      <c r="F14" s="159" t="s">
        <v>139</v>
      </c>
      <c r="G14" s="63">
        <v>3603</v>
      </c>
      <c r="H14" s="63">
        <v>2474</v>
      </c>
      <c r="I14" s="75">
        <v>6077</v>
      </c>
      <c r="M14" s="1">
        <f>VLOOKUP(E14,[1]Hoja1!$A$5:$E$63,3,FALSE)</f>
        <v>3603</v>
      </c>
      <c r="N14" s="1">
        <f>VLOOKUP(E14,[1]Hoja1!$A$5:$E$63,4,FALSE)</f>
        <v>2474</v>
      </c>
      <c r="O14" s="5">
        <f t="shared" si="0"/>
        <v>6077</v>
      </c>
      <c r="P14" s="5"/>
      <c r="Q14" s="5"/>
    </row>
    <row r="15" spans="4:17" ht="13.5" thickBot="1" x14ac:dyDescent="0.25">
      <c r="D15" s="217"/>
      <c r="E15" s="160" t="s">
        <v>103</v>
      </c>
      <c r="F15" s="161" t="s">
        <v>104</v>
      </c>
      <c r="G15" s="76">
        <v>1192</v>
      </c>
      <c r="H15" s="76">
        <v>3777</v>
      </c>
      <c r="I15" s="77">
        <v>4969</v>
      </c>
      <c r="J15" s="6">
        <f>SUM(I5:I15)</f>
        <v>237486</v>
      </c>
      <c r="M15" s="1">
        <f>VLOOKUP(E15,[1]Hoja1!$A$5:$E$63,3,FALSE)</f>
        <v>1192</v>
      </c>
      <c r="N15" s="1">
        <f>VLOOKUP(E15,[1]Hoja1!$A$5:$E$63,4,FALSE)</f>
        <v>3777</v>
      </c>
      <c r="O15" s="5">
        <f t="shared" si="0"/>
        <v>4969</v>
      </c>
      <c r="P15" s="5"/>
      <c r="Q15" s="5"/>
    </row>
    <row r="17" spans="7:10" x14ac:dyDescent="0.2">
      <c r="J17" s="5"/>
    </row>
    <row r="21" spans="7:10" x14ac:dyDescent="0.2">
      <c r="G21" s="18"/>
      <c r="H21" s="18"/>
      <c r="I21" s="18"/>
      <c r="J21" s="4"/>
    </row>
    <row r="22" spans="7:10" x14ac:dyDescent="0.2">
      <c r="G22" s="18"/>
      <c r="H22" s="19"/>
      <c r="I22" s="19"/>
      <c r="J22" s="4"/>
    </row>
    <row r="23" spans="7:10" x14ac:dyDescent="0.2">
      <c r="G23" s="18"/>
      <c r="H23" s="20"/>
      <c r="I23" s="4"/>
      <c r="J23" s="4"/>
    </row>
    <row r="24" spans="7:10" x14ac:dyDescent="0.2">
      <c r="G24" s="18"/>
      <c r="H24" s="20"/>
      <c r="I24" s="4"/>
      <c r="J24" s="4"/>
    </row>
    <row r="25" spans="7:10" x14ac:dyDescent="0.2">
      <c r="G25" s="18"/>
      <c r="H25" s="20"/>
      <c r="I25" s="4"/>
      <c r="J25" s="4"/>
    </row>
    <row r="26" spans="7:10" x14ac:dyDescent="0.2">
      <c r="G26" s="18"/>
      <c r="H26" s="20"/>
      <c r="I26" s="4"/>
      <c r="J26" s="4"/>
    </row>
    <row r="27" spans="7:10" x14ac:dyDescent="0.2">
      <c r="G27" s="18"/>
      <c r="H27" s="20"/>
      <c r="I27" s="4"/>
      <c r="J27" s="4"/>
    </row>
    <row r="28" spans="7:10" x14ac:dyDescent="0.2">
      <c r="G28" s="18"/>
      <c r="H28" s="18"/>
      <c r="I28" s="18"/>
      <c r="J28" s="4"/>
    </row>
    <row r="50" spans="4:7" x14ac:dyDescent="0.2">
      <c r="D50" s="1" t="s">
        <v>124</v>
      </c>
      <c r="E50" s="1"/>
      <c r="F50" s="2" t="s">
        <v>13</v>
      </c>
      <c r="G50" s="72" t="s">
        <v>125</v>
      </c>
    </row>
    <row r="51" spans="4:7" x14ac:dyDescent="0.2">
      <c r="E51" s="1"/>
      <c r="F51" s="2" t="s">
        <v>14</v>
      </c>
      <c r="G51" s="72" t="s">
        <v>126</v>
      </c>
    </row>
    <row r="52" spans="4:7" x14ac:dyDescent="0.2">
      <c r="E52" s="1"/>
      <c r="F52" s="2"/>
      <c r="G52" s="72"/>
    </row>
  </sheetData>
  <mergeCells count="4">
    <mergeCell ref="D5:D15"/>
    <mergeCell ref="E4:F4"/>
    <mergeCell ref="D1:J2"/>
    <mergeCell ref="D3:J3"/>
  </mergeCells>
  <phoneticPr fontId="0" type="noConversion"/>
  <printOptions horizontalCentered="1" verticalCentered="1"/>
  <pageMargins left="0.75" right="0.43307086614173229" top="0.23622047244094491" bottom="1" header="0" footer="0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CONCENTRADO</vt:lpstr>
      <vt:lpstr>POR SUBGERENCIA</vt:lpstr>
      <vt:lpstr>POR GERENCIA</vt:lpstr>
      <vt:lpstr>CENTRO</vt:lpstr>
      <vt:lpstr>NORESTE</vt:lpstr>
      <vt:lpstr>NOROESTE</vt:lpstr>
      <vt:lpstr>SURESTE</vt:lpstr>
      <vt:lpstr>OCCIDENTE</vt:lpstr>
      <vt:lpstr>CENTRO!Área_de_impresión</vt:lpstr>
      <vt:lpstr>CONCENTRADO!Área_de_impresión</vt:lpstr>
      <vt:lpstr>NORESTE!Área_de_impresión</vt:lpstr>
      <vt:lpstr>NOROESTE!Área_de_impresión</vt:lpstr>
      <vt:lpstr>OCCIDENTE!Área_de_impresión</vt:lpstr>
      <vt:lpstr>'POR GERENCIA'!Área_de_impresión</vt:lpstr>
      <vt:lpstr>'POR SUBGERENCIA'!Área_de_impresión</vt:lpstr>
      <vt:lpstr>SURESTE!Área_de_impresión</vt:lpstr>
    </vt:vector>
  </TitlesOfParts>
  <Company>S.C.T.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orj_c4214ing</dc:creator>
  <cp:lastModifiedBy>Miguel Angel Valles Cruz</cp:lastModifiedBy>
  <cp:lastPrinted>2019-01-10T01:12:21Z</cp:lastPrinted>
  <dcterms:created xsi:type="dcterms:W3CDTF">2008-11-21T20:38:57Z</dcterms:created>
  <dcterms:modified xsi:type="dcterms:W3CDTF">2021-01-26T19:39:00Z</dcterms:modified>
</cp:coreProperties>
</file>